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activeTab="0"/>
  </bookViews>
  <sheets>
    <sheet name="01.09.2021" sheetId="1" r:id="rId1"/>
    <sheet name="2020,2021" sheetId="2" r:id="rId2"/>
  </sheets>
  <definedNames>
    <definedName name="_xlnm.Print_Area" localSheetId="0">'01.09.2021'!$A$1:$AA$66</definedName>
  </definedNames>
  <calcPr fullCalcOnLoad="1"/>
</workbook>
</file>

<file path=xl/sharedStrings.xml><?xml version="1.0" encoding="utf-8"?>
<sst xmlns="http://schemas.openxmlformats.org/spreadsheetml/2006/main" count="178" uniqueCount="84">
  <si>
    <t>в том числе</t>
  </si>
  <si>
    <t>кол-во детей</t>
  </si>
  <si>
    <t>Наименование территории, - итого, в том числе</t>
  </si>
  <si>
    <t>итого городская местность</t>
  </si>
  <si>
    <t>г. Лянтор</t>
  </si>
  <si>
    <t>пгт.Фёдоровский</t>
  </si>
  <si>
    <t>пгт. Белый Яр</t>
  </si>
  <si>
    <t>пгт. Барсово</t>
  </si>
  <si>
    <t>итого сельская местность</t>
  </si>
  <si>
    <t>п Нижнесортымский</t>
  </si>
  <si>
    <t>п. Солнечный</t>
  </si>
  <si>
    <t>д. Русскинская</t>
  </si>
  <si>
    <t xml:space="preserve">д. Сайгатина </t>
  </si>
  <si>
    <t>п. Высокий Мыс</t>
  </si>
  <si>
    <t>д. Лямина</t>
  </si>
  <si>
    <t>с. Локосово</t>
  </si>
  <si>
    <t>с. Сытомино</t>
  </si>
  <si>
    <t>п. Ульт-Ягун</t>
  </si>
  <si>
    <t>с. Угут</t>
  </si>
  <si>
    <t>с.Тром-Аган</t>
  </si>
  <si>
    <t>Детский сад- всего</t>
  </si>
  <si>
    <t>Центр развития ребенка</t>
  </si>
  <si>
    <t>кол-во групп</t>
  </si>
  <si>
    <t xml:space="preserve">           детей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</si>
  <si>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</t>
  </si>
  <si>
    <t>Количество                                         (всего)</t>
  </si>
  <si>
    <t xml:space="preserve">                  мест</t>
  </si>
  <si>
    <t>кол-во разновозрастных групп</t>
  </si>
  <si>
    <t>Филиалы МБДОУ</t>
  </si>
  <si>
    <t>из них до 3-х лет</t>
  </si>
  <si>
    <t>всего</t>
  </si>
  <si>
    <t>Из них группы кратковременного пребывания</t>
  </si>
  <si>
    <t>Филиалы МБОУ</t>
  </si>
  <si>
    <t>ООО центр развития «Золотой ключик»</t>
  </si>
  <si>
    <t>МБОУ, предоставляющие услуги дошкольного образования</t>
  </si>
  <si>
    <t>Муниципальные образовательные оргназации, реализующие прораммы дошкольного образования</t>
  </si>
  <si>
    <t>Немуниципальные образовательные организации</t>
  </si>
  <si>
    <t>Всего организаций , реализующих программы дошкольного образования (муниципальные и немуниципальныые ОО)</t>
  </si>
  <si>
    <t>Муниципальное бюджетное общеобразовательное учреждение "Нижнесортымская СОШ " включает:</t>
  </si>
  <si>
    <t>Немуниципальные образовательные оргназации, реализующие прораммы дошкольного образования</t>
  </si>
  <si>
    <t>Отклонения</t>
  </si>
  <si>
    <t>образовательных объектов</t>
  </si>
  <si>
    <t>планируемый выпуск в школу</t>
  </si>
  <si>
    <t>?</t>
  </si>
  <si>
    <t>Детский сад "Лисёнок"п.Белый Яр</t>
  </si>
  <si>
    <t>Муниципальные образовательные организации, реализующие программы дошкольного образования</t>
  </si>
  <si>
    <t xml:space="preserve">Сравнительный анализ  количества мест,  детей в образовательных организациях, реализующих   образовательные программы дошкольного образования за 2020, 2021 год      </t>
  </si>
  <si>
    <t xml:space="preserve">Виды, количество и соотношение возрастных групп  детей в образовательных организациях, реализующих   образовательные программы дошкольного образования   на 01.09.2021 года .      </t>
  </si>
  <si>
    <t>Количество  (всего) 2020 год</t>
  </si>
  <si>
    <t>Количество(всего) 2021 год</t>
  </si>
  <si>
    <r>
      <t xml:space="preserve"> группы </t>
    </r>
    <r>
      <rPr>
        <b/>
        <sz val="12"/>
        <rFont val="Times New Roman"/>
        <family val="1"/>
      </rPr>
      <t xml:space="preserve">общеразвивающей </t>
    </r>
    <r>
      <rPr>
        <sz val="12"/>
        <rFont val="Times New Roman"/>
        <family val="1"/>
      </rPr>
      <t>направленности</t>
    </r>
  </si>
  <si>
    <r>
      <t xml:space="preserve"> группы </t>
    </r>
    <r>
      <rPr>
        <b/>
        <sz val="12"/>
        <rFont val="Times New Roman"/>
        <family val="1"/>
      </rPr>
      <t>компенсирующей</t>
    </r>
    <r>
      <rPr>
        <sz val="12"/>
        <rFont val="Times New Roman"/>
        <family val="1"/>
      </rPr>
      <t xml:space="preserve"> направленности</t>
    </r>
  </si>
  <si>
    <r>
      <t xml:space="preserve"> группы</t>
    </r>
    <r>
      <rPr>
        <b/>
        <sz val="12"/>
        <rFont val="Times New Roman"/>
        <family val="1"/>
      </rPr>
      <t xml:space="preserve"> комбинированной</t>
    </r>
    <r>
      <rPr>
        <sz val="12"/>
        <rFont val="Times New Roman"/>
        <family val="1"/>
      </rPr>
      <t xml:space="preserve"> направленности</t>
    </r>
  </si>
  <si>
    <r>
      <t xml:space="preserve">группы для детей </t>
    </r>
    <r>
      <rPr>
        <b/>
        <sz val="12"/>
        <rFont val="Times New Roman"/>
        <family val="1"/>
      </rPr>
      <t xml:space="preserve">раннего возраста </t>
    </r>
  </si>
  <si>
    <r>
      <rPr>
        <b/>
        <sz val="12"/>
        <rFont val="Times New Roman"/>
        <family val="1"/>
      </rPr>
      <t>семейные</t>
    </r>
    <r>
      <rPr>
        <sz val="12"/>
        <rFont val="Times New Roman"/>
        <family val="1"/>
      </rPr>
      <t xml:space="preserve"> дошкольные группы</t>
    </r>
  </si>
  <si>
    <r>
      <t xml:space="preserve"> группы </t>
    </r>
    <r>
      <rPr>
        <b/>
        <sz val="12"/>
        <rFont val="Times New Roman"/>
        <family val="1"/>
      </rPr>
      <t xml:space="preserve">оздоровительной </t>
    </r>
    <r>
      <rPr>
        <sz val="12"/>
        <rFont val="Times New Roman"/>
        <family val="1"/>
      </rPr>
      <t xml:space="preserve">направленности </t>
    </r>
  </si>
  <si>
    <r>
      <t xml:space="preserve">группы </t>
    </r>
    <r>
      <rPr>
        <b/>
        <sz val="14"/>
        <rFont val="Times New Roman"/>
        <family val="1"/>
      </rPr>
      <t>по присмотру и уходу</t>
    </r>
  </si>
  <si>
    <r>
      <t xml:space="preserve">Муниципальное бюджетное дошкольное образовательное учреждение детский сад </t>
    </r>
    <r>
      <rPr>
        <b/>
        <sz val="14"/>
        <rFont val="Times New Roman"/>
        <family val="1"/>
      </rPr>
      <t>"Ромашка</t>
    </r>
    <r>
      <rPr>
        <sz val="14"/>
        <rFont val="Times New Roman"/>
        <family val="1"/>
      </rPr>
      <t>" г. Лянтор (+Теремок)</t>
    </r>
  </si>
  <si>
    <r>
      <t xml:space="preserve">Муниципальное бюджетное дошкольное образовательное учреждение детский сад  </t>
    </r>
    <r>
      <rPr>
        <b/>
        <sz val="14"/>
        <rFont val="Times New Roman"/>
        <family val="1"/>
      </rPr>
      <t>«Светлячок»</t>
    </r>
    <r>
      <rPr>
        <sz val="14"/>
        <rFont val="Times New Roman"/>
        <family val="1"/>
      </rPr>
      <t xml:space="preserve">  г. Лянтор (Ёлочка)
</t>
    </r>
  </si>
  <si>
    <r>
      <t xml:space="preserve">Муниципальное бюджетное дошкольное образовательное учреждение детский сад  </t>
    </r>
    <r>
      <rPr>
        <b/>
        <sz val="14"/>
        <rFont val="Times New Roman"/>
        <family val="1"/>
      </rPr>
      <t>«Город детства</t>
    </r>
    <r>
      <rPr>
        <sz val="14"/>
        <rFont val="Times New Roman"/>
        <family val="1"/>
      </rPr>
      <t>». г. Лянтор</t>
    </r>
  </si>
  <si>
    <r>
      <t xml:space="preserve">Муниципальное бюджетное дошкольное образовательное учреждение детский сад  </t>
    </r>
    <r>
      <rPr>
        <b/>
        <sz val="14"/>
        <rFont val="Times New Roman"/>
        <family val="1"/>
      </rPr>
      <t xml:space="preserve">"Журавушка" </t>
    </r>
    <r>
      <rPr>
        <sz val="14"/>
        <rFont val="Times New Roman"/>
        <family val="1"/>
      </rPr>
      <t>. г. Лянтор (+Родничок)</t>
    </r>
  </si>
  <si>
    <r>
      <t xml:space="preserve">Муниципальное бюджетное дошкольное образовательное учреждение детский сад </t>
    </r>
    <r>
      <rPr>
        <b/>
        <sz val="14"/>
        <rFont val="Times New Roman"/>
        <family val="1"/>
      </rPr>
      <t>«Белочка»</t>
    </r>
    <r>
      <rPr>
        <sz val="14"/>
        <rFont val="Times New Roman"/>
        <family val="1"/>
      </rPr>
      <t xml:space="preserve">  п. Федоровский</t>
    </r>
  </si>
  <si>
    <r>
      <t xml:space="preserve">Муниципальное бюджетное дошкольное образовательное учреждение детский сад общеразвивающего вида  </t>
    </r>
    <r>
      <rPr>
        <b/>
        <sz val="14"/>
        <rFont val="Times New Roman"/>
        <family val="1"/>
      </rPr>
      <t>«Умка»</t>
    </r>
    <r>
      <rPr>
        <sz val="14"/>
        <rFont val="Times New Roman"/>
        <family val="1"/>
      </rPr>
      <t>. п. Федоровский (+Калинка)</t>
    </r>
  </si>
  <si>
    <r>
      <t xml:space="preserve">Муниципальное бюджетное дошкольное образовательное учреждение детский сад </t>
    </r>
    <r>
      <rPr>
        <b/>
        <sz val="14"/>
        <rFont val="Times New Roman"/>
        <family val="1"/>
      </rPr>
      <t>«Сибирячок»</t>
    </r>
    <r>
      <rPr>
        <sz val="14"/>
        <rFont val="Times New Roman"/>
        <family val="1"/>
      </rPr>
      <t xml:space="preserve"> п. Белый Яр</t>
    </r>
  </si>
  <si>
    <r>
      <t xml:space="preserve">Муниципальное бюджетное дошкольное образовательное учреждение детский сад    </t>
    </r>
    <r>
      <rPr>
        <b/>
        <sz val="14"/>
        <rFont val="Times New Roman"/>
        <family val="1"/>
      </rPr>
      <t>«Теремок</t>
    </r>
    <r>
      <rPr>
        <sz val="14"/>
        <rFont val="Times New Roman"/>
        <family val="1"/>
      </rPr>
      <t>»  п. Белый Яр</t>
    </r>
  </si>
  <si>
    <r>
      <t xml:space="preserve">Муниципальное бюджетное дошкольное образовательное учреждение детский сад  </t>
    </r>
    <r>
      <rPr>
        <b/>
        <sz val="14"/>
        <rFont val="Times New Roman"/>
        <family val="1"/>
      </rPr>
      <t xml:space="preserve"> «Северное сияние».</t>
    </r>
    <r>
      <rPr>
        <sz val="14"/>
        <rFont val="Times New Roman"/>
        <family val="1"/>
      </rPr>
      <t xml:space="preserve"> п. Нижнесортымский</t>
    </r>
  </si>
  <si>
    <r>
      <t xml:space="preserve">Муниципальное бюджетное дошкольное образовательное учреждение детский сад </t>
    </r>
    <r>
      <rPr>
        <b/>
        <sz val="14"/>
        <rFont val="Times New Roman"/>
        <family val="1"/>
      </rPr>
      <t>"Снежинка"</t>
    </r>
    <r>
      <rPr>
        <sz val="14"/>
        <rFont val="Times New Roman"/>
        <family val="1"/>
      </rPr>
      <t xml:space="preserve"> п. Нижнесортымский</t>
    </r>
  </si>
  <si>
    <r>
      <t xml:space="preserve">Муниципальное бюджетное дошкольное образовательное учреждение детский сад  </t>
    </r>
    <r>
      <rPr>
        <b/>
        <sz val="14"/>
        <rFont val="Times New Roman"/>
        <family val="1"/>
      </rPr>
      <t>«Радуга»</t>
    </r>
    <r>
      <rPr>
        <sz val="14"/>
        <rFont val="Times New Roman"/>
        <family val="1"/>
      </rPr>
      <t>. п. Нижнесортымский</t>
    </r>
  </si>
  <si>
    <r>
      <t xml:space="preserve">Муниципальное бюджетное дошкольное образовательное учреждение детский  </t>
    </r>
    <r>
      <rPr>
        <b/>
        <sz val="14"/>
        <rFont val="Times New Roman"/>
        <family val="1"/>
      </rPr>
      <t>"Рябинка"</t>
    </r>
    <r>
      <rPr>
        <sz val="14"/>
        <rFont val="Times New Roman"/>
        <family val="1"/>
      </rPr>
      <t xml:space="preserve"> . п.Барсово</t>
    </r>
  </si>
  <si>
    <r>
      <t xml:space="preserve">Муниципальное бюджетное дошкольное образовательное учреждение детский сад </t>
    </r>
    <r>
      <rPr>
        <b/>
        <sz val="14"/>
        <rFont val="Times New Roman"/>
        <family val="1"/>
      </rPr>
      <t>«Белоснежка»</t>
    </r>
    <r>
      <rPr>
        <sz val="14"/>
        <rFont val="Times New Roman"/>
        <family val="1"/>
      </rPr>
      <t xml:space="preserve"> . п. Солнечный</t>
    </r>
  </si>
  <si>
    <r>
      <t xml:space="preserve">Муниципальное бюджетное дошкольное образовательное учреждение детский сад   </t>
    </r>
    <r>
      <rPr>
        <b/>
        <sz val="14"/>
        <rFont val="Times New Roman"/>
        <family val="1"/>
      </rPr>
      <t>«Аист»</t>
    </r>
    <r>
      <rPr>
        <sz val="14"/>
        <rFont val="Times New Roman"/>
        <family val="1"/>
      </rPr>
      <t xml:space="preserve">  п. Солнечный</t>
    </r>
  </si>
  <si>
    <r>
      <t xml:space="preserve">Муниципальное бюджетное  дошкольное образовательное учреждение детский сад </t>
    </r>
    <r>
      <rPr>
        <b/>
        <sz val="14"/>
        <rFont val="Times New Roman"/>
        <family val="1"/>
      </rPr>
      <t xml:space="preserve">"Мальвина" </t>
    </r>
    <r>
      <rPr>
        <sz val="14"/>
        <rFont val="Times New Roman"/>
        <family val="1"/>
      </rPr>
      <t xml:space="preserve">п. Ульт-Ягун.  </t>
    </r>
  </si>
  <si>
    <r>
      <t xml:space="preserve">Муниципальное бюджетное дошкольное образовательное учреждение детский сад </t>
    </r>
    <r>
      <rPr>
        <b/>
        <sz val="14"/>
        <rFont val="Times New Roman"/>
        <family val="1"/>
      </rPr>
      <t>"Медвежонок</t>
    </r>
    <r>
      <rPr>
        <sz val="14"/>
        <rFont val="Times New Roman"/>
        <family val="1"/>
      </rPr>
      <t xml:space="preserve">" с. Угут.  </t>
    </r>
  </si>
  <si>
    <r>
      <t xml:space="preserve">Муниципальное бюджетное дошкольное образовательное учреждение центр развития ребёнка- детский сад </t>
    </r>
    <r>
      <rPr>
        <b/>
        <sz val="14"/>
        <rFont val="Times New Roman"/>
        <family val="1"/>
      </rPr>
      <t>"Соловушка".</t>
    </r>
    <r>
      <rPr>
        <sz val="14"/>
        <rFont val="Times New Roman"/>
        <family val="1"/>
      </rPr>
      <t xml:space="preserve"> п. Белый Яр</t>
    </r>
  </si>
  <si>
    <r>
      <t xml:space="preserve">Муниципальное автономное дошкольное образовательное учреждение центр развития ребёнка -детский сад </t>
    </r>
    <r>
      <rPr>
        <b/>
        <sz val="14"/>
        <rFont val="Times New Roman"/>
        <family val="1"/>
      </rPr>
      <t xml:space="preserve">"Сибирячок" </t>
    </r>
    <r>
      <rPr>
        <sz val="14"/>
        <rFont val="Times New Roman"/>
        <family val="1"/>
      </rPr>
      <t>г. Лянтор</t>
    </r>
  </si>
  <si>
    <r>
      <t xml:space="preserve">Муниципальное бюджетное дошкольное образовательное учреждение центр развития ребёнка -детский сад  </t>
    </r>
    <r>
      <rPr>
        <b/>
        <sz val="14"/>
        <rFont val="Times New Roman"/>
        <family val="1"/>
      </rPr>
      <t>"Золотая рыбка"</t>
    </r>
    <r>
      <rPr>
        <sz val="14"/>
        <rFont val="Times New Roman"/>
        <family val="1"/>
      </rPr>
      <t>.  г. Лянтор (+Улыбка)</t>
    </r>
  </si>
  <si>
    <r>
      <t>Муниципальное бюджетное дошкольное образовательное учреждение центр развития ребёнка - детский сад</t>
    </r>
    <r>
      <rPr>
        <b/>
        <sz val="14"/>
        <rFont val="Times New Roman"/>
        <family val="1"/>
      </rPr>
      <t xml:space="preserve"> "Танюша"</t>
    </r>
    <r>
      <rPr>
        <sz val="14"/>
        <rFont val="Times New Roman"/>
        <family val="1"/>
      </rPr>
      <t>. п. Фёдоровский (+Берёзка+Мишутка)</t>
    </r>
  </si>
  <si>
    <r>
      <t xml:space="preserve"> филиал </t>
    </r>
    <r>
      <rPr>
        <b/>
        <sz val="14"/>
        <rFont val="Times New Roman"/>
        <family val="1"/>
      </rPr>
      <t>"Тром-Аганская начальная школа- детский сад"</t>
    </r>
  </si>
  <si>
    <r>
      <t xml:space="preserve">филиал детский сад </t>
    </r>
    <r>
      <rPr>
        <b/>
        <sz val="14"/>
        <rFont val="Times New Roman"/>
        <family val="1"/>
      </rPr>
      <t>"Рябинка" (д. Русскинская)"</t>
    </r>
  </si>
  <si>
    <t>Муниципальное бюджетное общеобразовательное учреждение "Солнечная СОШ " с филиалом " Локосовская средняя школа-детский сад им. З.Т. Скутина"</t>
  </si>
  <si>
    <r>
      <t xml:space="preserve">Муниципальное бюджетное общеобразовательное учреждение  </t>
    </r>
    <r>
      <rPr>
        <b/>
        <sz val="14"/>
        <rFont val="Times New Roman"/>
        <family val="1"/>
      </rPr>
      <t>« Высокомысовская СОШ имени Героя Советского Союза И.В. Королькова"</t>
    </r>
  </si>
  <si>
    <r>
      <t xml:space="preserve">Муниципальное бюджетное общеобразовательное учреждение  </t>
    </r>
    <r>
      <rPr>
        <b/>
        <sz val="14"/>
        <rFont val="Times New Roman"/>
        <family val="1"/>
      </rPr>
      <t xml:space="preserve">«Ляминская средняя общеобразовательная школа»  </t>
    </r>
    <r>
      <rPr>
        <sz val="14"/>
        <rFont val="Times New Roman"/>
        <family val="1"/>
      </rPr>
      <t xml:space="preserve"> </t>
    </r>
  </si>
  <si>
    <r>
      <t xml:space="preserve"> Муниципальное бюджетное дошкольное образовательное учреждение детский сад «Радуга», </t>
    </r>
    <r>
      <rPr>
        <b/>
        <sz val="14"/>
        <rFont val="Times New Roman Cyr"/>
        <family val="0"/>
      </rPr>
      <t>филиал  д/с "Снежинка" с.Сытомино</t>
    </r>
  </si>
  <si>
    <r>
      <t xml:space="preserve"> Муниципальное бюджетное дошкольное образовательное учреждение детский сад "Белоснежка" , </t>
    </r>
    <r>
      <rPr>
        <b/>
        <sz val="14"/>
        <rFont val="Times New Roman"/>
        <family val="1"/>
      </rPr>
      <t>филиал детский сад "Светлячок" д. Сайгатина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</si>
</sst>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 Cyr"/>
      <family val="1"/>
    </font>
    <font>
      <sz val="16"/>
      <name val="Times New Roman"/>
      <family val="1"/>
    </font>
    <font>
      <sz val="16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Times New Roman"/>
      <family val="1"/>
    </font>
    <font>
      <b/>
      <sz val="14"/>
      <name val="Times New Roman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6"/>
      <color indexed="8"/>
      <name val="Times New Roman"/>
      <family val="1"/>
    </font>
    <font>
      <sz val="10"/>
      <color indexed="10"/>
      <name val="Arial"/>
      <family val="2"/>
    </font>
    <font>
      <b/>
      <sz val="16"/>
      <color indexed="10"/>
      <name val="Times New Roman"/>
      <family val="1"/>
    </font>
    <font>
      <sz val="14"/>
      <name val="Calibri"/>
      <family val="2"/>
    </font>
    <font>
      <b/>
      <i/>
      <sz val="16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6"/>
      <color theme="1"/>
      <name val="Times New Roman"/>
      <family val="1"/>
    </font>
    <font>
      <sz val="10"/>
      <color rgb="FFFF0000"/>
      <name val="Arial"/>
      <family val="2"/>
    </font>
    <font>
      <b/>
      <sz val="16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" fillId="32" borderId="13" xfId="0" applyFont="1" applyFill="1" applyBorder="1" applyAlignment="1">
      <alignment vertical="top" wrapText="1"/>
    </xf>
    <xf numFmtId="0" fontId="1" fillId="32" borderId="14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6" fillId="32" borderId="21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vertical="top" wrapText="1"/>
    </xf>
    <xf numFmtId="0" fontId="5" fillId="34" borderId="23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0" fontId="5" fillId="6" borderId="16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1" fillId="6" borderId="25" xfId="0" applyFont="1" applyFill="1" applyBorder="1" applyAlignment="1">
      <alignment vertical="top" wrapText="1"/>
    </xf>
    <xf numFmtId="0" fontId="3" fillId="6" borderId="19" xfId="0" applyFont="1" applyFill="1" applyBorder="1" applyAlignment="1">
      <alignment vertical="top" wrapText="1"/>
    </xf>
    <xf numFmtId="0" fontId="3" fillId="7" borderId="19" xfId="0" applyFont="1" applyFill="1" applyBorder="1" applyAlignment="1">
      <alignment vertical="top" wrapText="1"/>
    </xf>
    <xf numFmtId="0" fontId="1" fillId="7" borderId="26" xfId="0" applyFont="1" applyFill="1" applyBorder="1" applyAlignment="1">
      <alignment vertical="top" wrapText="1"/>
    </xf>
    <xf numFmtId="0" fontId="1" fillId="7" borderId="23" xfId="0" applyFont="1" applyFill="1" applyBorder="1" applyAlignment="1">
      <alignment vertical="top" wrapText="1"/>
    </xf>
    <xf numFmtId="0" fontId="1" fillId="7" borderId="27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10" fillId="33" borderId="26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10" fillId="33" borderId="27" xfId="0" applyFont="1" applyFill="1" applyBorder="1" applyAlignment="1">
      <alignment vertical="top" wrapText="1"/>
    </xf>
    <xf numFmtId="0" fontId="2" fillId="35" borderId="19" xfId="0" applyFont="1" applyFill="1" applyBorder="1" applyAlignment="1">
      <alignment vertical="top" wrapText="1"/>
    </xf>
    <xf numFmtId="0" fontId="2" fillId="36" borderId="19" xfId="0" applyFont="1" applyFill="1" applyBorder="1" applyAlignment="1">
      <alignment vertical="top" wrapText="1"/>
    </xf>
    <xf numFmtId="0" fontId="10" fillId="36" borderId="26" xfId="0" applyFont="1" applyFill="1" applyBorder="1" applyAlignment="1">
      <alignment vertical="top" wrapText="1"/>
    </xf>
    <xf numFmtId="0" fontId="2" fillId="37" borderId="19" xfId="0" applyFont="1" applyFill="1" applyBorder="1" applyAlignment="1">
      <alignment vertical="top" wrapText="1"/>
    </xf>
    <xf numFmtId="0" fontId="10" fillId="37" borderId="26" xfId="0" applyFont="1" applyFill="1" applyBorder="1" applyAlignment="1">
      <alignment vertical="top" wrapText="1"/>
    </xf>
    <xf numFmtId="0" fontId="10" fillId="37" borderId="23" xfId="0" applyFont="1" applyFill="1" applyBorder="1" applyAlignment="1">
      <alignment vertical="top" wrapText="1"/>
    </xf>
    <xf numFmtId="0" fontId="10" fillId="37" borderId="27" xfId="0" applyFont="1" applyFill="1" applyBorder="1" applyAlignment="1">
      <alignment vertical="top" wrapText="1"/>
    </xf>
    <xf numFmtId="0" fontId="10" fillId="7" borderId="27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0" fillId="34" borderId="27" xfId="0" applyFont="1" applyFill="1" applyBorder="1" applyAlignment="1">
      <alignment vertical="top" wrapText="1"/>
    </xf>
    <xf numFmtId="0" fontId="5" fillId="36" borderId="26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vertical="top" wrapText="1"/>
    </xf>
    <xf numFmtId="0" fontId="5" fillId="35" borderId="26" xfId="0" applyFont="1" applyFill="1" applyBorder="1" applyAlignment="1">
      <alignment vertical="top" wrapText="1"/>
    </xf>
    <xf numFmtId="0" fontId="1" fillId="36" borderId="23" xfId="0" applyFont="1" applyFill="1" applyBorder="1" applyAlignment="1">
      <alignment vertical="top" wrapText="1"/>
    </xf>
    <xf numFmtId="0" fontId="3" fillId="36" borderId="23" xfId="0" applyFont="1" applyFill="1" applyBorder="1" applyAlignment="1">
      <alignment vertical="top" wrapText="1"/>
    </xf>
    <xf numFmtId="0" fontId="3" fillId="7" borderId="27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53" applyFont="1" applyFill="1" applyBorder="1" applyAlignment="1">
      <alignment horizontal="center" vertical="center" wrapText="1"/>
      <protection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" fillId="7" borderId="2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/>
    </xf>
    <xf numFmtId="0" fontId="6" fillId="32" borderId="3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3" fillId="34" borderId="34" xfId="0" applyFont="1" applyFill="1" applyBorder="1" applyAlignment="1">
      <alignment horizontal="center" vertical="center" wrapText="1"/>
    </xf>
    <xf numFmtId="0" fontId="63" fillId="34" borderId="3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0" fontId="6" fillId="38" borderId="17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vertical="top" wrapText="1"/>
    </xf>
    <xf numFmtId="0" fontId="10" fillId="38" borderId="11" xfId="0" applyFont="1" applyFill="1" applyBorder="1" applyAlignment="1">
      <alignment vertical="top" wrapText="1"/>
    </xf>
    <xf numFmtId="0" fontId="10" fillId="38" borderId="11" xfId="0" applyFont="1" applyFill="1" applyBorder="1" applyAlignment="1">
      <alignment/>
    </xf>
    <xf numFmtId="0" fontId="10" fillId="38" borderId="24" xfId="0" applyFont="1" applyFill="1" applyBorder="1" applyAlignment="1">
      <alignment/>
    </xf>
    <xf numFmtId="0" fontId="6" fillId="33" borderId="3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32" borderId="20" xfId="0" applyFont="1" applyFill="1" applyBorder="1" applyAlignment="1">
      <alignment vertical="top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16" fillId="12" borderId="37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37" borderId="34" xfId="0" applyFont="1" applyFill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6" fillId="37" borderId="34" xfId="53" applyFont="1" applyFill="1" applyBorder="1" applyAlignment="1">
      <alignment horizontal="center" vertical="center" wrapText="1"/>
      <protection/>
    </xf>
    <xf numFmtId="0" fontId="6" fillId="37" borderId="35" xfId="53" applyFont="1" applyFill="1" applyBorder="1" applyAlignment="1">
      <alignment horizontal="center" vertical="center" wrapText="1"/>
      <protection/>
    </xf>
    <xf numFmtId="0" fontId="6" fillId="36" borderId="34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/>
    </xf>
    <xf numFmtId="0" fontId="65" fillId="32" borderId="20" xfId="0" applyFont="1" applyFill="1" applyBorder="1" applyAlignment="1">
      <alignment horizontal="center" vertical="center"/>
    </xf>
    <xf numFmtId="0" fontId="65" fillId="32" borderId="13" xfId="0" applyFont="1" applyFill="1" applyBorder="1" applyAlignment="1">
      <alignment horizontal="center" vertical="center"/>
    </xf>
    <xf numFmtId="0" fontId="65" fillId="32" borderId="14" xfId="0" applyFont="1" applyFill="1" applyBorder="1" applyAlignment="1">
      <alignment horizontal="center" vertical="center"/>
    </xf>
    <xf numFmtId="0" fontId="6" fillId="37" borderId="35" xfId="0" applyFont="1" applyFill="1" applyBorder="1" applyAlignment="1">
      <alignment horizontal="center" vertical="center"/>
    </xf>
    <xf numFmtId="0" fontId="6" fillId="37" borderId="35" xfId="0" applyFont="1" applyFill="1" applyBorder="1" applyAlignment="1" quotePrefix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justify" vertical="top" wrapText="1"/>
    </xf>
    <xf numFmtId="0" fontId="10" fillId="36" borderId="23" xfId="0" applyFont="1" applyFill="1" applyBorder="1" applyAlignment="1">
      <alignment vertical="top" wrapText="1"/>
    </xf>
    <xf numFmtId="0" fontId="5" fillId="36" borderId="27" xfId="0" applyFont="1" applyFill="1" applyBorder="1" applyAlignment="1">
      <alignment vertical="top" wrapText="1"/>
    </xf>
    <xf numFmtId="0" fontId="5" fillId="7" borderId="19" xfId="0" applyFont="1" applyFill="1" applyBorder="1" applyAlignment="1">
      <alignment vertical="top" wrapText="1"/>
    </xf>
    <xf numFmtId="0" fontId="10" fillId="7" borderId="26" xfId="0" applyFont="1" applyFill="1" applyBorder="1" applyAlignment="1">
      <alignment vertical="top" wrapText="1"/>
    </xf>
    <xf numFmtId="0" fontId="6" fillId="7" borderId="3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vertical="top" wrapText="1"/>
    </xf>
    <xf numFmtId="0" fontId="6" fillId="37" borderId="43" xfId="0" applyFont="1" applyFill="1" applyBorder="1" applyAlignment="1">
      <alignment horizontal="center" vertical="center"/>
    </xf>
    <xf numFmtId="0" fontId="6" fillId="37" borderId="44" xfId="0" applyFont="1" applyFill="1" applyBorder="1" applyAlignment="1">
      <alignment horizontal="center" vertical="center"/>
    </xf>
    <xf numFmtId="0" fontId="6" fillId="37" borderId="45" xfId="0" applyFont="1" applyFill="1" applyBorder="1" applyAlignment="1">
      <alignment horizontal="center" vertical="center"/>
    </xf>
    <xf numFmtId="0" fontId="6" fillId="37" borderId="43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5" fillId="37" borderId="46" xfId="0" applyFont="1" applyFill="1" applyBorder="1" applyAlignment="1">
      <alignment vertical="top" wrapText="1"/>
    </xf>
    <xf numFmtId="0" fontId="6" fillId="37" borderId="42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0" fontId="6" fillId="37" borderId="41" xfId="0" applyFont="1" applyFill="1" applyBorder="1" applyAlignment="1">
      <alignment horizontal="center" vertical="center"/>
    </xf>
    <xf numFmtId="0" fontId="6" fillId="37" borderId="42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vertical="top" wrapText="1"/>
    </xf>
    <xf numFmtId="0" fontId="6" fillId="37" borderId="34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/>
    </xf>
    <xf numFmtId="0" fontId="10" fillId="37" borderId="25" xfId="0" applyFont="1" applyFill="1" applyBorder="1" applyAlignment="1">
      <alignment/>
    </xf>
    <xf numFmtId="0" fontId="10" fillId="0" borderId="47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" fillId="32" borderId="49" xfId="0" applyFont="1" applyFill="1" applyBorder="1" applyAlignment="1">
      <alignment horizontal="center" vertical="top" wrapText="1"/>
    </xf>
    <xf numFmtId="0" fontId="1" fillId="32" borderId="50" xfId="0" applyFont="1" applyFill="1" applyBorder="1" applyAlignment="1">
      <alignment horizontal="center" vertical="top" wrapText="1"/>
    </xf>
    <xf numFmtId="0" fontId="1" fillId="32" borderId="26" xfId="0" applyFont="1" applyFill="1" applyBorder="1" applyAlignment="1">
      <alignment horizontal="center" vertical="top" wrapText="1"/>
    </xf>
    <xf numFmtId="0" fontId="1" fillId="32" borderId="51" xfId="0" applyFont="1" applyFill="1" applyBorder="1" applyAlignment="1">
      <alignment horizontal="center" vertical="top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top" wrapText="1"/>
    </xf>
    <xf numFmtId="0" fontId="1" fillId="32" borderId="53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vertical="center" wrapText="1"/>
    </xf>
    <xf numFmtId="0" fontId="1" fillId="32" borderId="54" xfId="0" applyFont="1" applyFill="1" applyBorder="1" applyAlignment="1">
      <alignment vertical="center" wrapText="1"/>
    </xf>
    <xf numFmtId="0" fontId="0" fillId="0" borderId="5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6" fillId="13" borderId="19" xfId="0" applyFont="1" applyFill="1" applyBorder="1" applyAlignment="1">
      <alignment horizontal="center" vertical="center" wrapText="1"/>
    </xf>
    <xf numFmtId="0" fontId="0" fillId="13" borderId="55" xfId="0" applyFill="1" applyBorder="1" applyAlignment="1">
      <alignment horizontal="center" vertical="center" wrapText="1"/>
    </xf>
    <xf numFmtId="0" fontId="0" fillId="13" borderId="56" xfId="0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3" xfId="0" applyFont="1" applyFill="1" applyBorder="1" applyAlignment="1">
      <alignment horizontal="left" vertical="center" wrapText="1"/>
    </xf>
    <xf numFmtId="0" fontId="10" fillId="32" borderId="24" xfId="0" applyFont="1" applyFill="1" applyBorder="1" applyAlignment="1">
      <alignment horizontal="left" vertical="center" wrapText="1"/>
    </xf>
    <xf numFmtId="0" fontId="1" fillId="32" borderId="57" xfId="0" applyFont="1" applyFill="1" applyBorder="1" applyAlignment="1">
      <alignment horizontal="center" vertical="top" wrapText="1"/>
    </xf>
    <xf numFmtId="0" fontId="1" fillId="32" borderId="58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59" xfId="0" applyFont="1" applyFill="1" applyBorder="1" applyAlignment="1">
      <alignment horizontal="center" vertical="top" wrapText="1"/>
    </xf>
    <xf numFmtId="0" fontId="1" fillId="32" borderId="60" xfId="0" applyFont="1" applyFill="1" applyBorder="1" applyAlignment="1">
      <alignment horizontal="center" vertical="top" wrapText="1"/>
    </xf>
    <xf numFmtId="0" fontId="11" fillId="32" borderId="33" xfId="0" applyFont="1" applyFill="1" applyBorder="1" applyAlignment="1">
      <alignment vertical="top" wrapText="1"/>
    </xf>
    <xf numFmtId="0" fontId="11" fillId="32" borderId="61" xfId="0" applyFont="1" applyFill="1" applyBorder="1" applyAlignment="1">
      <alignment vertical="top" wrapText="1"/>
    </xf>
    <xf numFmtId="0" fontId="1" fillId="32" borderId="31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62" xfId="0" applyFont="1" applyFill="1" applyBorder="1" applyAlignment="1">
      <alignment horizontal="center" vertical="top" wrapText="1"/>
    </xf>
    <xf numFmtId="0" fontId="1" fillId="32" borderId="63" xfId="0" applyFont="1" applyFill="1" applyBorder="1" applyAlignment="1">
      <alignment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0" fillId="37" borderId="55" xfId="0" applyFill="1" applyBorder="1" applyAlignment="1">
      <alignment horizontal="center" vertical="center" wrapText="1"/>
    </xf>
    <xf numFmtId="0" fontId="0" fillId="37" borderId="55" xfId="0" applyFill="1" applyBorder="1" applyAlignment="1">
      <alignment/>
    </xf>
    <xf numFmtId="0" fontId="0" fillId="37" borderId="56" xfId="0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1" xfId="53" applyFont="1" applyFill="1" applyBorder="1" applyAlignment="1">
      <alignment horizontal="center" vertical="center" wrapText="1"/>
      <protection/>
    </xf>
    <xf numFmtId="0" fontId="6" fillId="37" borderId="12" xfId="53" applyFont="1" applyFill="1" applyBorder="1" applyAlignment="1">
      <alignment horizontal="center" vertical="center" wrapText="1"/>
      <protection/>
    </xf>
    <xf numFmtId="0" fontId="6" fillId="37" borderId="10" xfId="53" applyFont="1" applyFill="1" applyBorder="1" applyAlignment="1">
      <alignment horizontal="center" vertical="center"/>
      <protection/>
    </xf>
    <xf numFmtId="1" fontId="6" fillId="37" borderId="34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vertical="top" wrapText="1"/>
    </xf>
    <xf numFmtId="0" fontId="6" fillId="35" borderId="34" xfId="53" applyFont="1" applyFill="1" applyBorder="1" applyAlignment="1">
      <alignment horizontal="center" vertical="center" wrapText="1"/>
      <protection/>
    </xf>
    <xf numFmtId="0" fontId="6" fillId="35" borderId="11" xfId="53" applyFont="1" applyFill="1" applyBorder="1" applyAlignment="1">
      <alignment horizontal="center" vertical="center" wrapText="1"/>
      <protection/>
    </xf>
    <xf numFmtId="0" fontId="41" fillId="35" borderId="21" xfId="0" applyFont="1" applyFill="1" applyBorder="1" applyAlignment="1">
      <alignment/>
    </xf>
    <xf numFmtId="0" fontId="5" fillId="35" borderId="27" xfId="0" applyFont="1" applyFill="1" applyBorder="1" applyAlignment="1">
      <alignment vertical="top" wrapText="1"/>
    </xf>
    <xf numFmtId="0" fontId="5" fillId="35" borderId="19" xfId="0" applyFont="1" applyFill="1" applyBorder="1" applyAlignment="1">
      <alignment vertical="top" wrapText="1"/>
    </xf>
    <xf numFmtId="0" fontId="42" fillId="35" borderId="10" xfId="0" applyFont="1" applyFill="1" applyBorder="1" applyAlignment="1">
      <alignment horizontal="center" vertical="center" wrapText="1"/>
    </xf>
    <xf numFmtId="1" fontId="6" fillId="35" borderId="34" xfId="0" applyNumberFormat="1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horizontal="center" vertical="center"/>
    </xf>
    <xf numFmtId="0" fontId="6" fillId="38" borderId="34" xfId="0" applyFont="1" applyFill="1" applyBorder="1" applyAlignment="1">
      <alignment horizontal="center" vertical="center"/>
    </xf>
    <xf numFmtId="0" fontId="6" fillId="38" borderId="35" xfId="0" applyFont="1" applyFill="1" applyBorder="1" applyAlignment="1">
      <alignment horizontal="center" vertical="center"/>
    </xf>
    <xf numFmtId="0" fontId="6" fillId="38" borderId="34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view="pageBreakPreview" zoomScale="55" zoomScaleNormal="68" zoomScaleSheetLayoutView="55"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65" sqref="B65"/>
    </sheetView>
  </sheetViews>
  <sheetFormatPr defaultColWidth="9.140625" defaultRowHeight="71.25" customHeight="1"/>
  <cols>
    <col min="1" max="1" width="4.57421875" style="0" customWidth="1"/>
    <col min="2" max="2" width="92.28125" style="0" customWidth="1"/>
    <col min="3" max="3" width="17.7109375" style="0" customWidth="1"/>
    <col min="4" max="4" width="13.00390625" style="0" customWidth="1"/>
    <col min="5" max="5" width="16.7109375" style="0" customWidth="1"/>
    <col min="6" max="6" width="10.421875" style="0" customWidth="1"/>
    <col min="7" max="7" width="12.00390625" style="0" customWidth="1"/>
    <col min="8" max="8" width="7.8515625" style="0" customWidth="1"/>
    <col min="9" max="9" width="9.7109375" style="0" customWidth="1"/>
    <col min="10" max="10" width="10.57421875" style="0" customWidth="1"/>
    <col min="12" max="12" width="10.57421875" style="0" customWidth="1"/>
    <col min="13" max="13" width="10.8515625" style="0" customWidth="1"/>
    <col min="14" max="17" width="8.7109375" style="0" customWidth="1"/>
    <col min="18" max="18" width="10.140625" style="0" customWidth="1"/>
    <col min="19" max="19" width="11.8515625" style="0" customWidth="1"/>
    <col min="20" max="20" width="7.7109375" style="0" customWidth="1"/>
    <col min="21" max="21" width="8.00390625" style="0" customWidth="1"/>
    <col min="23" max="24" width="11.7109375" style="0" customWidth="1"/>
    <col min="25" max="25" width="11.57421875" style="0" customWidth="1"/>
    <col min="26" max="26" width="5.7109375" style="0" customWidth="1"/>
    <col min="27" max="27" width="27.00390625" style="0" customWidth="1"/>
  </cols>
  <sheetData>
    <row r="1" spans="2:25" ht="58.5" customHeight="1" thickBot="1">
      <c r="B1" s="1"/>
      <c r="C1" s="1"/>
      <c r="D1" s="2"/>
      <c r="E1" s="2"/>
      <c r="F1" s="2"/>
      <c r="G1" s="2"/>
      <c r="H1" s="3"/>
      <c r="I1" s="3"/>
      <c r="J1" s="3"/>
      <c r="K1" s="3"/>
      <c r="L1" s="3"/>
      <c r="M1" s="9"/>
      <c r="N1" s="9"/>
      <c r="O1" s="9"/>
      <c r="P1" s="9"/>
      <c r="Q1" s="9"/>
      <c r="R1" s="9"/>
      <c r="S1" s="9"/>
      <c r="T1" s="9"/>
      <c r="U1" s="9"/>
      <c r="W1" s="205"/>
      <c r="X1" s="205"/>
      <c r="Y1" s="205"/>
    </row>
    <row r="2" spans="1:25" ht="66" customHeight="1" thickBot="1">
      <c r="A2" s="3"/>
      <c r="B2" s="206" t="s">
        <v>47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8"/>
    </row>
    <row r="3" spans="1:25" ht="24" customHeight="1" thickBot="1">
      <c r="A3" s="3"/>
      <c r="B3" s="209" t="s">
        <v>2</v>
      </c>
      <c r="C3" s="192" t="s">
        <v>25</v>
      </c>
      <c r="D3" s="212"/>
      <c r="E3" s="212"/>
      <c r="F3" s="212"/>
      <c r="G3" s="193"/>
      <c r="H3" s="192" t="s">
        <v>0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192" t="s">
        <v>31</v>
      </c>
      <c r="W3" s="193"/>
      <c r="X3" s="216" t="s">
        <v>27</v>
      </c>
      <c r="Y3" s="219" t="s">
        <v>42</v>
      </c>
    </row>
    <row r="4" spans="1:25" ht="24" customHeight="1">
      <c r="A4" s="3"/>
      <c r="B4" s="210"/>
      <c r="C4" s="194"/>
      <c r="D4" s="213"/>
      <c r="E4" s="213"/>
      <c r="F4" s="213"/>
      <c r="G4" s="213"/>
      <c r="H4" s="192" t="s">
        <v>50</v>
      </c>
      <c r="I4" s="193"/>
      <c r="J4" s="192" t="s">
        <v>51</v>
      </c>
      <c r="K4" s="193"/>
      <c r="L4" s="192" t="s">
        <v>52</v>
      </c>
      <c r="M4" s="193"/>
      <c r="N4" s="192" t="s">
        <v>53</v>
      </c>
      <c r="O4" s="202"/>
      <c r="P4" s="192" t="s">
        <v>54</v>
      </c>
      <c r="Q4" s="202"/>
      <c r="R4" s="192" t="s">
        <v>55</v>
      </c>
      <c r="S4" s="212"/>
      <c r="T4" s="188" t="s">
        <v>56</v>
      </c>
      <c r="U4" s="189"/>
      <c r="V4" s="214"/>
      <c r="W4" s="215"/>
      <c r="X4" s="217"/>
      <c r="Y4" s="220"/>
    </row>
    <row r="5" spans="1:25" ht="36.75" customHeight="1">
      <c r="A5" s="5"/>
      <c r="B5" s="210"/>
      <c r="C5" s="196" t="s">
        <v>41</v>
      </c>
      <c r="D5" s="198" t="s">
        <v>24</v>
      </c>
      <c r="E5" s="198" t="s">
        <v>26</v>
      </c>
      <c r="F5" s="200" t="s">
        <v>23</v>
      </c>
      <c r="G5" s="201"/>
      <c r="H5" s="194"/>
      <c r="I5" s="195"/>
      <c r="J5" s="194"/>
      <c r="K5" s="195"/>
      <c r="L5" s="194"/>
      <c r="M5" s="195"/>
      <c r="N5" s="203"/>
      <c r="O5" s="204"/>
      <c r="P5" s="203"/>
      <c r="Q5" s="204"/>
      <c r="R5" s="194"/>
      <c r="S5" s="213"/>
      <c r="T5" s="190"/>
      <c r="U5" s="191"/>
      <c r="V5" s="194"/>
      <c r="W5" s="195"/>
      <c r="X5" s="217"/>
      <c r="Y5" s="220"/>
    </row>
    <row r="6" spans="1:25" ht="33" customHeight="1" thickBot="1">
      <c r="A6" s="5"/>
      <c r="B6" s="211"/>
      <c r="C6" s="197"/>
      <c r="D6" s="199"/>
      <c r="E6" s="199"/>
      <c r="F6" s="15" t="s">
        <v>30</v>
      </c>
      <c r="G6" s="17" t="s">
        <v>29</v>
      </c>
      <c r="H6" s="22" t="s">
        <v>22</v>
      </c>
      <c r="I6" s="23" t="s">
        <v>1</v>
      </c>
      <c r="J6" s="22" t="s">
        <v>22</v>
      </c>
      <c r="K6" s="23" t="s">
        <v>1</v>
      </c>
      <c r="L6" s="22" t="s">
        <v>22</v>
      </c>
      <c r="M6" s="23" t="s">
        <v>1</v>
      </c>
      <c r="N6" s="22" t="s">
        <v>22</v>
      </c>
      <c r="O6" s="23" t="s">
        <v>1</v>
      </c>
      <c r="P6" s="22" t="s">
        <v>22</v>
      </c>
      <c r="Q6" s="23" t="s">
        <v>1</v>
      </c>
      <c r="R6" s="22" t="s">
        <v>22</v>
      </c>
      <c r="S6" s="95" t="s">
        <v>1</v>
      </c>
      <c r="T6" s="96" t="s">
        <v>22</v>
      </c>
      <c r="U6" s="111" t="s">
        <v>1</v>
      </c>
      <c r="V6" s="113" t="s">
        <v>22</v>
      </c>
      <c r="W6" s="16" t="s">
        <v>1</v>
      </c>
      <c r="X6" s="218"/>
      <c r="Y6" s="221"/>
    </row>
    <row r="7" spans="1:25" ht="28.5" customHeight="1" thickBot="1">
      <c r="A7" s="5"/>
      <c r="B7" s="18"/>
      <c r="C7" s="19"/>
      <c r="D7" s="20"/>
      <c r="E7" s="20"/>
      <c r="F7" s="20"/>
      <c r="G7" s="87"/>
      <c r="H7" s="19"/>
      <c r="I7" s="24"/>
      <c r="J7" s="19"/>
      <c r="K7" s="24"/>
      <c r="L7" s="19"/>
      <c r="M7" s="24"/>
      <c r="N7" s="19"/>
      <c r="O7" s="24"/>
      <c r="P7" s="19"/>
      <c r="Q7" s="24"/>
      <c r="R7" s="19"/>
      <c r="S7" s="87"/>
      <c r="T7" s="97"/>
      <c r="U7" s="112"/>
      <c r="V7" s="19"/>
      <c r="W7" s="24"/>
      <c r="X7" s="90"/>
      <c r="Y7" s="25"/>
    </row>
    <row r="8" spans="1:25" ht="49.5" customHeight="1">
      <c r="A8" s="5"/>
      <c r="B8" s="27" t="s">
        <v>37</v>
      </c>
      <c r="C8" s="29">
        <f>C29+C46+C53+C54+C55+C57+C58+C60+C61+C62</f>
        <v>40</v>
      </c>
      <c r="D8" s="29">
        <f aca="true" t="shared" si="0" ref="D8:U8">D29+D46+D51+D56+D59+D62</f>
        <v>371</v>
      </c>
      <c r="E8" s="29">
        <f t="shared" si="0"/>
        <v>8252</v>
      </c>
      <c r="F8" s="29">
        <f t="shared" si="0"/>
        <v>7467</v>
      </c>
      <c r="G8" s="227">
        <f t="shared" si="0"/>
        <v>1194</v>
      </c>
      <c r="H8" s="119">
        <f t="shared" si="0"/>
        <v>264</v>
      </c>
      <c r="I8" s="120">
        <f t="shared" si="0"/>
        <v>6040</v>
      </c>
      <c r="J8" s="119">
        <f t="shared" si="0"/>
        <v>32</v>
      </c>
      <c r="K8" s="120">
        <f t="shared" si="0"/>
        <v>274</v>
      </c>
      <c r="L8" s="119">
        <f t="shared" si="0"/>
        <v>74</v>
      </c>
      <c r="M8" s="120">
        <f t="shared" si="0"/>
        <v>1132</v>
      </c>
      <c r="N8" s="119">
        <f t="shared" si="0"/>
        <v>0</v>
      </c>
      <c r="O8" s="119">
        <f t="shared" si="0"/>
        <v>0</v>
      </c>
      <c r="P8" s="119">
        <f t="shared" si="0"/>
        <v>0</v>
      </c>
      <c r="Q8" s="119">
        <f t="shared" si="0"/>
        <v>0</v>
      </c>
      <c r="R8" s="119">
        <f t="shared" si="0"/>
        <v>0</v>
      </c>
      <c r="S8" s="119">
        <f t="shared" si="0"/>
        <v>0</v>
      </c>
      <c r="T8" s="119">
        <f t="shared" si="0"/>
        <v>0</v>
      </c>
      <c r="U8" s="228">
        <f t="shared" si="0"/>
        <v>0</v>
      </c>
      <c r="V8" s="119">
        <f>V29+V46+V51+V56+V59+V62</f>
        <v>5</v>
      </c>
      <c r="W8" s="120">
        <f>W29+W46+W51+W56+W59+W62</f>
        <v>14</v>
      </c>
      <c r="X8" s="229">
        <f>X29+X46+X51+X56+X59+X62</f>
        <v>31</v>
      </c>
      <c r="Y8" s="29">
        <f>Y29+Y46+Y51+Y56+Y59+Y62</f>
        <v>1521</v>
      </c>
    </row>
    <row r="9" spans="1:25" ht="51.75" customHeight="1">
      <c r="A9" s="5"/>
      <c r="B9" s="28" t="s">
        <v>35</v>
      </c>
      <c r="C9" s="29">
        <f>C29+C46+C53+C54+C55+C57+C58+C60+C61</f>
        <v>38</v>
      </c>
      <c r="D9" s="29">
        <f>D29+D46+D51+D59+D56</f>
        <v>364</v>
      </c>
      <c r="E9" s="29">
        <f aca="true" t="shared" si="1" ref="E9:Q9">E29+E46+E51+E56+E59</f>
        <v>8077</v>
      </c>
      <c r="F9" s="29">
        <f t="shared" si="1"/>
        <v>7337</v>
      </c>
      <c r="G9" s="227">
        <f t="shared" si="1"/>
        <v>1102</v>
      </c>
      <c r="H9" s="119">
        <f t="shared" si="1"/>
        <v>261</v>
      </c>
      <c r="I9" s="120">
        <f t="shared" si="1"/>
        <v>5973</v>
      </c>
      <c r="J9" s="119">
        <f t="shared" si="1"/>
        <v>32</v>
      </c>
      <c r="K9" s="120">
        <f t="shared" si="1"/>
        <v>274</v>
      </c>
      <c r="L9" s="119">
        <f t="shared" si="1"/>
        <v>71</v>
      </c>
      <c r="M9" s="120">
        <f t="shared" si="1"/>
        <v>1090</v>
      </c>
      <c r="N9" s="119">
        <f t="shared" si="1"/>
        <v>0</v>
      </c>
      <c r="O9" s="119">
        <f t="shared" si="1"/>
        <v>0</v>
      </c>
      <c r="P9" s="119">
        <f t="shared" si="1"/>
        <v>0</v>
      </c>
      <c r="Q9" s="119">
        <f t="shared" si="1"/>
        <v>0</v>
      </c>
      <c r="R9" s="119">
        <f aca="true" t="shared" si="2" ref="R9:Y9">R29+R46+R51+R56+R59</f>
        <v>0</v>
      </c>
      <c r="S9" s="227">
        <f t="shared" si="2"/>
        <v>0</v>
      </c>
      <c r="T9" s="119">
        <f t="shared" si="2"/>
        <v>0</v>
      </c>
      <c r="U9" s="228">
        <f t="shared" si="2"/>
        <v>0</v>
      </c>
      <c r="V9" s="119">
        <f t="shared" si="2"/>
        <v>5</v>
      </c>
      <c r="W9" s="120">
        <f t="shared" si="2"/>
        <v>14</v>
      </c>
      <c r="X9" s="229">
        <f t="shared" si="2"/>
        <v>30</v>
      </c>
      <c r="Y9" s="29">
        <f t="shared" si="2"/>
        <v>1521</v>
      </c>
    </row>
    <row r="10" spans="1:25" ht="51.75" customHeight="1" thickBot="1">
      <c r="A10" s="5"/>
      <c r="B10" s="30" t="s">
        <v>39</v>
      </c>
      <c r="C10" s="29">
        <f aca="true" t="shared" si="3" ref="C10:U10">C62</f>
        <v>2</v>
      </c>
      <c r="D10" s="29">
        <f t="shared" si="3"/>
        <v>7</v>
      </c>
      <c r="E10" s="29">
        <f t="shared" si="3"/>
        <v>175</v>
      </c>
      <c r="F10" s="29">
        <f t="shared" si="3"/>
        <v>130</v>
      </c>
      <c r="G10" s="29">
        <f t="shared" si="3"/>
        <v>92</v>
      </c>
      <c r="H10" s="119">
        <f t="shared" si="3"/>
        <v>3</v>
      </c>
      <c r="I10" s="120">
        <f t="shared" si="3"/>
        <v>67</v>
      </c>
      <c r="J10" s="119">
        <f t="shared" si="3"/>
        <v>0</v>
      </c>
      <c r="K10" s="120">
        <f t="shared" si="3"/>
        <v>0</v>
      </c>
      <c r="L10" s="119">
        <f t="shared" si="3"/>
        <v>3</v>
      </c>
      <c r="M10" s="120">
        <f t="shared" si="3"/>
        <v>42</v>
      </c>
      <c r="N10" s="119">
        <f t="shared" si="3"/>
        <v>0</v>
      </c>
      <c r="O10" s="119">
        <f t="shared" si="3"/>
        <v>0</v>
      </c>
      <c r="P10" s="119">
        <f t="shared" si="3"/>
        <v>0</v>
      </c>
      <c r="Q10" s="119">
        <f t="shared" si="3"/>
        <v>0</v>
      </c>
      <c r="R10" s="119">
        <f t="shared" si="3"/>
        <v>0</v>
      </c>
      <c r="S10" s="119">
        <f t="shared" si="3"/>
        <v>0</v>
      </c>
      <c r="T10" s="119">
        <f t="shared" si="3"/>
        <v>0</v>
      </c>
      <c r="U10" s="228">
        <f t="shared" si="3"/>
        <v>0</v>
      </c>
      <c r="V10" s="119">
        <f>V62</f>
        <v>0</v>
      </c>
      <c r="W10" s="120">
        <f>W62</f>
        <v>0</v>
      </c>
      <c r="X10" s="229">
        <f>X62</f>
        <v>1</v>
      </c>
      <c r="Y10" s="29">
        <f>Y62</f>
        <v>0</v>
      </c>
    </row>
    <row r="11" spans="1:25" ht="47.25" customHeight="1">
      <c r="A11" s="5"/>
      <c r="B11" s="45" t="s">
        <v>45</v>
      </c>
      <c r="C11" s="55"/>
      <c r="D11" s="55"/>
      <c r="E11" s="55"/>
      <c r="F11" s="55"/>
      <c r="G11" s="230"/>
      <c r="H11" s="131"/>
      <c r="I11" s="132"/>
      <c r="J11" s="131"/>
      <c r="K11" s="132"/>
      <c r="L11" s="131"/>
      <c r="M11" s="132"/>
      <c r="N11" s="131"/>
      <c r="O11" s="132"/>
      <c r="P11" s="131"/>
      <c r="Q11" s="132"/>
      <c r="R11" s="131"/>
      <c r="S11" s="230"/>
      <c r="T11" s="231"/>
      <c r="U11" s="232"/>
      <c r="V11" s="131"/>
      <c r="W11" s="132"/>
      <c r="X11" s="233"/>
      <c r="Y11" s="54"/>
    </row>
    <row r="12" spans="1:26" ht="24.75" customHeight="1">
      <c r="A12" s="5"/>
      <c r="B12" s="62" t="s">
        <v>4</v>
      </c>
      <c r="C12" s="55">
        <f aca="true" t="shared" si="4" ref="C12:Q13">C30+C31+C32+C33+C48+C49</f>
        <v>10</v>
      </c>
      <c r="D12" s="55">
        <f t="shared" si="4"/>
        <v>115</v>
      </c>
      <c r="E12" s="55">
        <f t="shared" si="4"/>
        <v>2516</v>
      </c>
      <c r="F12" s="55">
        <f t="shared" si="4"/>
        <v>2309</v>
      </c>
      <c r="G12" s="230">
        <f t="shared" si="4"/>
        <v>364</v>
      </c>
      <c r="H12" s="131">
        <f t="shared" si="4"/>
        <v>89</v>
      </c>
      <c r="I12" s="132">
        <f t="shared" si="4"/>
        <v>2028</v>
      </c>
      <c r="J12" s="131">
        <f t="shared" si="4"/>
        <v>17</v>
      </c>
      <c r="K12" s="132">
        <f t="shared" si="4"/>
        <v>147</v>
      </c>
      <c r="L12" s="131">
        <f t="shared" si="4"/>
        <v>9</v>
      </c>
      <c r="M12" s="132">
        <f t="shared" si="4"/>
        <v>134</v>
      </c>
      <c r="N12" s="131">
        <f t="shared" si="4"/>
        <v>0</v>
      </c>
      <c r="O12" s="131">
        <f t="shared" si="4"/>
        <v>0</v>
      </c>
      <c r="P12" s="131">
        <f t="shared" si="4"/>
        <v>0</v>
      </c>
      <c r="Q12" s="131">
        <f t="shared" si="4"/>
        <v>0</v>
      </c>
      <c r="R12" s="131">
        <f aca="true" t="shared" si="5" ref="R12:Y12">R30+R31+R32+R33+R48+R49</f>
        <v>0</v>
      </c>
      <c r="S12" s="230">
        <f t="shared" si="5"/>
        <v>0</v>
      </c>
      <c r="T12" s="131">
        <f t="shared" si="5"/>
        <v>0</v>
      </c>
      <c r="U12" s="234">
        <f t="shared" si="5"/>
        <v>0</v>
      </c>
      <c r="V12" s="131">
        <f t="shared" si="5"/>
        <v>2</v>
      </c>
      <c r="W12" s="132">
        <f t="shared" si="5"/>
        <v>7</v>
      </c>
      <c r="X12" s="233">
        <f t="shared" si="5"/>
        <v>6</v>
      </c>
      <c r="Y12" s="55">
        <f t="shared" si="5"/>
        <v>360</v>
      </c>
      <c r="Z12" s="6"/>
    </row>
    <row r="13" spans="1:25" ht="24" customHeight="1">
      <c r="A13" s="5"/>
      <c r="B13" s="62" t="s">
        <v>5</v>
      </c>
      <c r="C13" s="55">
        <f aca="true" t="shared" si="6" ref="C13:M13">C34+C35+C50</f>
        <v>8</v>
      </c>
      <c r="D13" s="55">
        <f t="shared" si="6"/>
        <v>70</v>
      </c>
      <c r="E13" s="55">
        <f t="shared" si="6"/>
        <v>1569</v>
      </c>
      <c r="F13" s="55">
        <f t="shared" si="6"/>
        <v>1395</v>
      </c>
      <c r="G13" s="230">
        <f t="shared" si="6"/>
        <v>234</v>
      </c>
      <c r="H13" s="131">
        <f t="shared" si="6"/>
        <v>52</v>
      </c>
      <c r="I13" s="132">
        <f t="shared" si="6"/>
        <v>1151</v>
      </c>
      <c r="J13" s="131">
        <f t="shared" si="6"/>
        <v>6</v>
      </c>
      <c r="K13" s="132">
        <f t="shared" si="6"/>
        <v>54</v>
      </c>
      <c r="L13" s="131">
        <f t="shared" si="6"/>
        <v>12</v>
      </c>
      <c r="M13" s="132">
        <f t="shared" si="6"/>
        <v>190</v>
      </c>
      <c r="N13" s="131">
        <f t="shared" si="4"/>
        <v>0</v>
      </c>
      <c r="O13" s="131">
        <f t="shared" si="4"/>
        <v>0</v>
      </c>
      <c r="P13" s="131">
        <f t="shared" si="4"/>
        <v>0</v>
      </c>
      <c r="Q13" s="131">
        <f t="shared" si="4"/>
        <v>0</v>
      </c>
      <c r="R13" s="131">
        <f>R34+R35+R50</f>
        <v>0</v>
      </c>
      <c r="S13" s="230">
        <f>S34+S35+S50</f>
        <v>0</v>
      </c>
      <c r="T13" s="131">
        <f aca="true" t="shared" si="7" ref="T13:U16">T31+T32+T33+T34+T49+T50</f>
        <v>0</v>
      </c>
      <c r="U13" s="234">
        <f t="shared" si="7"/>
        <v>0</v>
      </c>
      <c r="V13" s="131">
        <f>V34+V35+V50</f>
        <v>0</v>
      </c>
      <c r="W13" s="132">
        <f>W34+W35+W50</f>
        <v>0</v>
      </c>
      <c r="X13" s="233">
        <f>X34+X35+X50</f>
        <v>3</v>
      </c>
      <c r="Y13" s="55">
        <f>Y34+Y35+Y50</f>
        <v>331</v>
      </c>
    </row>
    <row r="14" spans="1:25" ht="21" customHeight="1">
      <c r="A14" s="5"/>
      <c r="B14" s="62" t="s">
        <v>6</v>
      </c>
      <c r="C14" s="55">
        <f aca="true" t="shared" si="8" ref="C14:M14">C36+C37+C47</f>
        <v>3</v>
      </c>
      <c r="D14" s="55">
        <f t="shared" si="8"/>
        <v>43</v>
      </c>
      <c r="E14" s="55">
        <f t="shared" si="8"/>
        <v>1138</v>
      </c>
      <c r="F14" s="55">
        <f t="shared" si="8"/>
        <v>1051</v>
      </c>
      <c r="G14" s="230">
        <f t="shared" si="8"/>
        <v>116</v>
      </c>
      <c r="H14" s="131">
        <f t="shared" si="8"/>
        <v>35</v>
      </c>
      <c r="I14" s="132">
        <f t="shared" si="8"/>
        <v>947</v>
      </c>
      <c r="J14" s="131">
        <f t="shared" si="8"/>
        <v>2</v>
      </c>
      <c r="K14" s="132">
        <f t="shared" si="8"/>
        <v>20</v>
      </c>
      <c r="L14" s="131">
        <f t="shared" si="8"/>
        <v>6</v>
      </c>
      <c r="M14" s="132">
        <f t="shared" si="8"/>
        <v>84</v>
      </c>
      <c r="N14" s="131">
        <f aca="true" t="shared" si="9" ref="N14:Q16">N32+N33+N34+N35+N50+N51</f>
        <v>0</v>
      </c>
      <c r="O14" s="131">
        <f t="shared" si="9"/>
        <v>0</v>
      </c>
      <c r="P14" s="131">
        <f t="shared" si="9"/>
        <v>0</v>
      </c>
      <c r="Q14" s="131">
        <f t="shared" si="9"/>
        <v>0</v>
      </c>
      <c r="R14" s="131">
        <f>R36+R37+R47</f>
        <v>0</v>
      </c>
      <c r="S14" s="230">
        <f>S36+S37+S47</f>
        <v>0</v>
      </c>
      <c r="T14" s="131">
        <f t="shared" si="7"/>
        <v>0</v>
      </c>
      <c r="U14" s="234">
        <f t="shared" si="7"/>
        <v>0</v>
      </c>
      <c r="V14" s="131">
        <f>V36+V37+V47</f>
        <v>0</v>
      </c>
      <c r="W14" s="132">
        <f>W36+W37+W47</f>
        <v>0</v>
      </c>
      <c r="X14" s="233">
        <f>X36+X37+X47</f>
        <v>2</v>
      </c>
      <c r="Y14" s="55">
        <f>Y36+Y37+Y47</f>
        <v>234</v>
      </c>
    </row>
    <row r="15" spans="1:25" ht="24" customHeight="1">
      <c r="A15" s="5"/>
      <c r="B15" s="62" t="s">
        <v>7</v>
      </c>
      <c r="C15" s="55">
        <f aca="true" t="shared" si="10" ref="C15:M15">C41</f>
        <v>1</v>
      </c>
      <c r="D15" s="55">
        <f t="shared" si="10"/>
        <v>16</v>
      </c>
      <c r="E15" s="55">
        <f t="shared" si="10"/>
        <v>351</v>
      </c>
      <c r="F15" s="55">
        <f t="shared" si="10"/>
        <v>343</v>
      </c>
      <c r="G15" s="230">
        <f t="shared" si="10"/>
        <v>19</v>
      </c>
      <c r="H15" s="131">
        <f t="shared" si="10"/>
        <v>13</v>
      </c>
      <c r="I15" s="132">
        <f t="shared" si="10"/>
        <v>312</v>
      </c>
      <c r="J15" s="131">
        <f t="shared" si="10"/>
        <v>2</v>
      </c>
      <c r="K15" s="132">
        <f t="shared" si="10"/>
        <v>20</v>
      </c>
      <c r="L15" s="131">
        <f t="shared" si="10"/>
        <v>1</v>
      </c>
      <c r="M15" s="132">
        <f t="shared" si="10"/>
        <v>11</v>
      </c>
      <c r="N15" s="131">
        <f t="shared" si="9"/>
        <v>0</v>
      </c>
      <c r="O15" s="131">
        <f t="shared" si="9"/>
        <v>0</v>
      </c>
      <c r="P15" s="131">
        <f t="shared" si="9"/>
        <v>0</v>
      </c>
      <c r="Q15" s="131">
        <f t="shared" si="9"/>
        <v>0</v>
      </c>
      <c r="R15" s="131">
        <f>R41</f>
        <v>0</v>
      </c>
      <c r="S15" s="230">
        <f>S41</f>
        <v>0</v>
      </c>
      <c r="T15" s="131">
        <f t="shared" si="7"/>
        <v>0</v>
      </c>
      <c r="U15" s="234">
        <f t="shared" si="7"/>
        <v>0</v>
      </c>
      <c r="V15" s="131">
        <f>V41</f>
        <v>0</v>
      </c>
      <c r="W15" s="132">
        <f>W41</f>
        <v>0</v>
      </c>
      <c r="X15" s="233">
        <f>X41</f>
        <v>3</v>
      </c>
      <c r="Y15" s="55">
        <f>Y41</f>
        <v>98</v>
      </c>
    </row>
    <row r="16" spans="1:25" ht="25.5" customHeight="1">
      <c r="A16" s="5"/>
      <c r="B16" s="63" t="s">
        <v>3</v>
      </c>
      <c r="C16" s="55">
        <f aca="true" t="shared" si="11" ref="C16:M16">C12+C13+C14+C15</f>
        <v>22</v>
      </c>
      <c r="D16" s="55">
        <f t="shared" si="11"/>
        <v>244</v>
      </c>
      <c r="E16" s="55">
        <f t="shared" si="11"/>
        <v>5574</v>
      </c>
      <c r="F16" s="55">
        <f t="shared" si="11"/>
        <v>5098</v>
      </c>
      <c r="G16" s="230">
        <f t="shared" si="11"/>
        <v>733</v>
      </c>
      <c r="H16" s="131">
        <f t="shared" si="11"/>
        <v>189</v>
      </c>
      <c r="I16" s="132">
        <f t="shared" si="11"/>
        <v>4438</v>
      </c>
      <c r="J16" s="131">
        <f t="shared" si="11"/>
        <v>27</v>
      </c>
      <c r="K16" s="132">
        <f t="shared" si="11"/>
        <v>241</v>
      </c>
      <c r="L16" s="131">
        <f t="shared" si="11"/>
        <v>28</v>
      </c>
      <c r="M16" s="132">
        <f t="shared" si="11"/>
        <v>419</v>
      </c>
      <c r="N16" s="131">
        <f t="shared" si="9"/>
        <v>0</v>
      </c>
      <c r="O16" s="131">
        <f t="shared" si="9"/>
        <v>0</v>
      </c>
      <c r="P16" s="131">
        <f t="shared" si="9"/>
        <v>0</v>
      </c>
      <c r="Q16" s="131">
        <f t="shared" si="9"/>
        <v>0</v>
      </c>
      <c r="R16" s="131">
        <f>R12+R13+R14+R15</f>
        <v>0</v>
      </c>
      <c r="S16" s="230">
        <f>S12+S13+S14+S15</f>
        <v>0</v>
      </c>
      <c r="T16" s="131">
        <f t="shared" si="7"/>
        <v>0</v>
      </c>
      <c r="U16" s="234">
        <f t="shared" si="7"/>
        <v>0</v>
      </c>
      <c r="V16" s="131">
        <f>V12+V13+V14+V15</f>
        <v>2</v>
      </c>
      <c r="W16" s="132">
        <f>W12+W13+W14+W15</f>
        <v>7</v>
      </c>
      <c r="X16" s="233">
        <f>X12+X13+X14+X15</f>
        <v>14</v>
      </c>
      <c r="Y16" s="55">
        <f>Y12+Y13+Y14+Y15</f>
        <v>1023</v>
      </c>
    </row>
    <row r="17" spans="1:25" ht="26.25" customHeight="1">
      <c r="A17" s="5"/>
      <c r="B17" s="37" t="s">
        <v>9</v>
      </c>
      <c r="C17" s="58">
        <f aca="true" t="shared" si="12" ref="C17:M17">C38+C39+C40</f>
        <v>4</v>
      </c>
      <c r="D17" s="58">
        <f t="shared" si="12"/>
        <v>49</v>
      </c>
      <c r="E17" s="58">
        <f t="shared" si="12"/>
        <v>1007</v>
      </c>
      <c r="F17" s="58">
        <f t="shared" si="12"/>
        <v>973</v>
      </c>
      <c r="G17" s="235">
        <f t="shared" si="12"/>
        <v>120</v>
      </c>
      <c r="H17" s="123">
        <f t="shared" si="12"/>
        <v>33</v>
      </c>
      <c r="I17" s="124">
        <f t="shared" si="12"/>
        <v>734</v>
      </c>
      <c r="J17" s="123">
        <f t="shared" si="12"/>
        <v>1</v>
      </c>
      <c r="K17" s="124">
        <f t="shared" si="12"/>
        <v>2</v>
      </c>
      <c r="L17" s="123">
        <f t="shared" si="12"/>
        <v>15</v>
      </c>
      <c r="M17" s="124">
        <f t="shared" si="12"/>
        <v>237</v>
      </c>
      <c r="N17" s="125">
        <f aca="true" t="shared" si="13" ref="N17:Q22">N49</f>
        <v>0</v>
      </c>
      <c r="O17" s="125">
        <f t="shared" si="13"/>
        <v>0</v>
      </c>
      <c r="P17" s="125">
        <f t="shared" si="13"/>
        <v>0</v>
      </c>
      <c r="Q17" s="125">
        <f t="shared" si="13"/>
        <v>0</v>
      </c>
      <c r="R17" s="123">
        <f aca="true" t="shared" si="14" ref="R17:Y17">R38+R39+R40</f>
        <v>0</v>
      </c>
      <c r="S17" s="235">
        <f t="shared" si="14"/>
        <v>0</v>
      </c>
      <c r="T17" s="123">
        <f t="shared" si="14"/>
        <v>0</v>
      </c>
      <c r="U17" s="235">
        <f t="shared" si="14"/>
        <v>0</v>
      </c>
      <c r="V17" s="123">
        <f t="shared" si="14"/>
        <v>1</v>
      </c>
      <c r="W17" s="124">
        <f t="shared" si="14"/>
        <v>2</v>
      </c>
      <c r="X17" s="236">
        <f t="shared" si="14"/>
        <v>1</v>
      </c>
      <c r="Y17" s="58">
        <f t="shared" si="14"/>
        <v>238</v>
      </c>
    </row>
    <row r="18" spans="1:25" ht="24.75" customHeight="1">
      <c r="A18" s="5"/>
      <c r="B18" s="37" t="s">
        <v>10</v>
      </c>
      <c r="C18" s="58">
        <f aca="true" t="shared" si="15" ref="C18:M18">C42+C43</f>
        <v>3</v>
      </c>
      <c r="D18" s="58">
        <f t="shared" si="15"/>
        <v>39</v>
      </c>
      <c r="E18" s="58">
        <f t="shared" si="15"/>
        <v>810</v>
      </c>
      <c r="F18" s="58">
        <f t="shared" si="15"/>
        <v>788</v>
      </c>
      <c r="G18" s="235">
        <f t="shared" si="15"/>
        <v>93</v>
      </c>
      <c r="H18" s="123">
        <f t="shared" si="15"/>
        <v>23</v>
      </c>
      <c r="I18" s="124">
        <f t="shared" si="15"/>
        <v>553</v>
      </c>
      <c r="J18" s="123">
        <f t="shared" si="15"/>
        <v>4</v>
      </c>
      <c r="K18" s="124">
        <f t="shared" si="15"/>
        <v>31</v>
      </c>
      <c r="L18" s="123">
        <f t="shared" si="15"/>
        <v>12</v>
      </c>
      <c r="M18" s="124">
        <f t="shared" si="15"/>
        <v>204</v>
      </c>
      <c r="N18" s="125">
        <f t="shared" si="13"/>
        <v>0</v>
      </c>
      <c r="O18" s="125">
        <f t="shared" si="13"/>
        <v>0</v>
      </c>
      <c r="P18" s="125">
        <f t="shared" si="13"/>
        <v>0</v>
      </c>
      <c r="Q18" s="125">
        <f t="shared" si="13"/>
        <v>0</v>
      </c>
      <c r="R18" s="123">
        <f>R42+R43</f>
        <v>0</v>
      </c>
      <c r="S18" s="235">
        <f>S42+S43</f>
        <v>0</v>
      </c>
      <c r="T18" s="123">
        <f aca="true" t="shared" si="16" ref="T18:U28">T39+T40+T41</f>
        <v>0</v>
      </c>
      <c r="U18" s="235">
        <f t="shared" si="16"/>
        <v>0</v>
      </c>
      <c r="V18" s="123">
        <f>V42+V43</f>
        <v>1</v>
      </c>
      <c r="W18" s="124">
        <f>W42+W43</f>
        <v>3</v>
      </c>
      <c r="X18" s="236">
        <f>X42+X43</f>
        <v>4</v>
      </c>
      <c r="Y18" s="58">
        <f>Y42+Y43</f>
        <v>163</v>
      </c>
    </row>
    <row r="19" spans="1:25" ht="23.25" customHeight="1">
      <c r="A19" s="5"/>
      <c r="B19" s="37" t="s">
        <v>11</v>
      </c>
      <c r="C19" s="58">
        <f aca="true" t="shared" si="17" ref="C19:M19">C54</f>
        <v>1</v>
      </c>
      <c r="D19" s="58">
        <f t="shared" si="17"/>
        <v>5</v>
      </c>
      <c r="E19" s="58">
        <f t="shared" si="17"/>
        <v>105</v>
      </c>
      <c r="F19" s="58">
        <f t="shared" si="17"/>
        <v>62</v>
      </c>
      <c r="G19" s="235">
        <f t="shared" si="17"/>
        <v>14</v>
      </c>
      <c r="H19" s="123">
        <f t="shared" si="17"/>
        <v>3</v>
      </c>
      <c r="I19" s="124">
        <f t="shared" si="17"/>
        <v>30</v>
      </c>
      <c r="J19" s="123">
        <f t="shared" si="17"/>
        <v>0</v>
      </c>
      <c r="K19" s="124">
        <f t="shared" si="17"/>
        <v>0</v>
      </c>
      <c r="L19" s="123">
        <f t="shared" si="17"/>
        <v>2</v>
      </c>
      <c r="M19" s="124">
        <f t="shared" si="17"/>
        <v>32</v>
      </c>
      <c r="N19" s="125">
        <f t="shared" si="13"/>
        <v>0</v>
      </c>
      <c r="O19" s="125">
        <f t="shared" si="13"/>
        <v>0</v>
      </c>
      <c r="P19" s="125">
        <f t="shared" si="13"/>
        <v>0</v>
      </c>
      <c r="Q19" s="125">
        <f t="shared" si="13"/>
        <v>0</v>
      </c>
      <c r="R19" s="123">
        <f>R54</f>
        <v>0</v>
      </c>
      <c r="S19" s="235">
        <f>S54</f>
        <v>0</v>
      </c>
      <c r="T19" s="123">
        <f t="shared" si="16"/>
        <v>0</v>
      </c>
      <c r="U19" s="235">
        <f t="shared" si="16"/>
        <v>0</v>
      </c>
      <c r="V19" s="123">
        <f>V54</f>
        <v>1</v>
      </c>
      <c r="W19" s="124">
        <f>W54</f>
        <v>2</v>
      </c>
      <c r="X19" s="236">
        <f>X54</f>
        <v>3</v>
      </c>
      <c r="Y19" s="58">
        <f>Y54</f>
        <v>17</v>
      </c>
    </row>
    <row r="20" spans="1:25" ht="22.5" customHeight="1">
      <c r="A20" s="5"/>
      <c r="B20" s="37" t="s">
        <v>12</v>
      </c>
      <c r="C20" s="59">
        <f aca="true" t="shared" si="18" ref="C20:M20">C61</f>
        <v>1</v>
      </c>
      <c r="D20" s="59">
        <f t="shared" si="18"/>
        <v>4</v>
      </c>
      <c r="E20" s="59">
        <f t="shared" si="18"/>
        <v>111</v>
      </c>
      <c r="F20" s="59">
        <f t="shared" si="18"/>
        <v>64</v>
      </c>
      <c r="G20" s="237">
        <f t="shared" si="18"/>
        <v>10</v>
      </c>
      <c r="H20" s="125">
        <f t="shared" si="18"/>
        <v>3</v>
      </c>
      <c r="I20" s="126">
        <f t="shared" si="18"/>
        <v>52</v>
      </c>
      <c r="J20" s="125">
        <f t="shared" si="18"/>
        <v>0</v>
      </c>
      <c r="K20" s="126">
        <f t="shared" si="18"/>
        <v>0</v>
      </c>
      <c r="L20" s="125">
        <f t="shared" si="18"/>
        <v>1</v>
      </c>
      <c r="M20" s="126">
        <f t="shared" si="18"/>
        <v>12</v>
      </c>
      <c r="N20" s="125">
        <f t="shared" si="13"/>
        <v>0</v>
      </c>
      <c r="O20" s="125">
        <f t="shared" si="13"/>
        <v>0</v>
      </c>
      <c r="P20" s="125">
        <f t="shared" si="13"/>
        <v>0</v>
      </c>
      <c r="Q20" s="125">
        <f t="shared" si="13"/>
        <v>0</v>
      </c>
      <c r="R20" s="125">
        <f>R61</f>
        <v>0</v>
      </c>
      <c r="S20" s="237">
        <f>S61</f>
        <v>0</v>
      </c>
      <c r="T20" s="123">
        <f t="shared" si="16"/>
        <v>0</v>
      </c>
      <c r="U20" s="235">
        <f t="shared" si="16"/>
        <v>0</v>
      </c>
      <c r="V20" s="125">
        <f>V61</f>
        <v>0</v>
      </c>
      <c r="W20" s="126">
        <f>W61</f>
        <v>0</v>
      </c>
      <c r="X20" s="238">
        <f>X61</f>
        <v>2</v>
      </c>
      <c r="Y20" s="59">
        <f>Y61</f>
        <v>18</v>
      </c>
    </row>
    <row r="21" spans="1:25" ht="24" customHeight="1">
      <c r="A21" s="5"/>
      <c r="B21" s="37" t="s">
        <v>13</v>
      </c>
      <c r="C21" s="59">
        <f aca="true" t="shared" si="19" ref="C21:M21">C57</f>
        <v>1</v>
      </c>
      <c r="D21" s="59">
        <f t="shared" si="19"/>
        <v>2</v>
      </c>
      <c r="E21" s="59">
        <f t="shared" si="19"/>
        <v>35</v>
      </c>
      <c r="F21" s="59">
        <f t="shared" si="19"/>
        <v>25</v>
      </c>
      <c r="G21" s="237">
        <f t="shared" si="19"/>
        <v>5</v>
      </c>
      <c r="H21" s="125">
        <f t="shared" si="19"/>
        <v>1</v>
      </c>
      <c r="I21" s="126">
        <f t="shared" si="19"/>
        <v>8</v>
      </c>
      <c r="J21" s="125">
        <f t="shared" si="19"/>
        <v>0</v>
      </c>
      <c r="K21" s="126">
        <f t="shared" si="19"/>
        <v>0</v>
      </c>
      <c r="L21" s="125">
        <f t="shared" si="19"/>
        <v>1</v>
      </c>
      <c r="M21" s="126">
        <f t="shared" si="19"/>
        <v>17</v>
      </c>
      <c r="N21" s="125">
        <f t="shared" si="13"/>
        <v>0</v>
      </c>
      <c r="O21" s="125">
        <f t="shared" si="13"/>
        <v>0</v>
      </c>
      <c r="P21" s="125">
        <f t="shared" si="13"/>
        <v>0</v>
      </c>
      <c r="Q21" s="125">
        <f t="shared" si="13"/>
        <v>0</v>
      </c>
      <c r="R21" s="125">
        <f>R57</f>
        <v>0</v>
      </c>
      <c r="S21" s="237">
        <f>S57</f>
        <v>0</v>
      </c>
      <c r="T21" s="123">
        <f t="shared" si="16"/>
        <v>0</v>
      </c>
      <c r="U21" s="235">
        <f t="shared" si="16"/>
        <v>0</v>
      </c>
      <c r="V21" s="125">
        <f aca="true" t="shared" si="20" ref="V21:Y22">V57</f>
        <v>0</v>
      </c>
      <c r="W21" s="126">
        <f t="shared" si="20"/>
        <v>0</v>
      </c>
      <c r="X21" s="238">
        <f t="shared" si="20"/>
        <v>2</v>
      </c>
      <c r="Y21" s="59">
        <f t="shared" si="20"/>
        <v>7</v>
      </c>
    </row>
    <row r="22" spans="1:25" ht="21" customHeight="1">
      <c r="A22" s="5"/>
      <c r="B22" s="37" t="s">
        <v>14</v>
      </c>
      <c r="C22" s="59">
        <f aca="true" t="shared" si="21" ref="C22:M22">C58</f>
        <v>1</v>
      </c>
      <c r="D22" s="59">
        <f t="shared" si="21"/>
        <v>2</v>
      </c>
      <c r="E22" s="59">
        <f t="shared" si="21"/>
        <v>30</v>
      </c>
      <c r="F22" s="59">
        <f t="shared" si="21"/>
        <v>28</v>
      </c>
      <c r="G22" s="237">
        <f t="shared" si="21"/>
        <v>4</v>
      </c>
      <c r="H22" s="125">
        <f t="shared" si="21"/>
        <v>1</v>
      </c>
      <c r="I22" s="126">
        <f t="shared" si="21"/>
        <v>14</v>
      </c>
      <c r="J22" s="125">
        <f t="shared" si="21"/>
        <v>0</v>
      </c>
      <c r="K22" s="126">
        <f t="shared" si="21"/>
        <v>0</v>
      </c>
      <c r="L22" s="125">
        <f t="shared" si="21"/>
        <v>1</v>
      </c>
      <c r="M22" s="126">
        <f t="shared" si="21"/>
        <v>14</v>
      </c>
      <c r="N22" s="125">
        <f t="shared" si="13"/>
        <v>0</v>
      </c>
      <c r="O22" s="125">
        <f t="shared" si="13"/>
        <v>0</v>
      </c>
      <c r="P22" s="125">
        <f t="shared" si="13"/>
        <v>0</v>
      </c>
      <c r="Q22" s="125">
        <f t="shared" si="13"/>
        <v>0</v>
      </c>
      <c r="R22" s="125">
        <f>R58</f>
        <v>0</v>
      </c>
      <c r="S22" s="237">
        <f>S58</f>
        <v>0</v>
      </c>
      <c r="T22" s="123">
        <f t="shared" si="16"/>
        <v>0</v>
      </c>
      <c r="U22" s="235">
        <f t="shared" si="16"/>
        <v>0</v>
      </c>
      <c r="V22" s="125">
        <f t="shared" si="20"/>
        <v>0</v>
      </c>
      <c r="W22" s="126">
        <f t="shared" si="20"/>
        <v>0</v>
      </c>
      <c r="X22" s="238">
        <f t="shared" si="20"/>
        <v>2</v>
      </c>
      <c r="Y22" s="59">
        <f t="shared" si="20"/>
        <v>8</v>
      </c>
    </row>
    <row r="23" spans="1:25" ht="27.75" customHeight="1">
      <c r="A23" s="5"/>
      <c r="B23" s="37" t="s">
        <v>15</v>
      </c>
      <c r="C23" s="59">
        <f aca="true" t="shared" si="22" ref="C23:Q23">C55</f>
        <v>1</v>
      </c>
      <c r="D23" s="59">
        <f t="shared" si="22"/>
        <v>3</v>
      </c>
      <c r="E23" s="59">
        <f t="shared" si="22"/>
        <v>95</v>
      </c>
      <c r="F23" s="59">
        <f t="shared" si="22"/>
        <v>33</v>
      </c>
      <c r="G23" s="237">
        <f t="shared" si="22"/>
        <v>11</v>
      </c>
      <c r="H23" s="125">
        <f t="shared" si="22"/>
        <v>1</v>
      </c>
      <c r="I23" s="126">
        <f t="shared" si="22"/>
        <v>11</v>
      </c>
      <c r="J23" s="125">
        <f t="shared" si="22"/>
        <v>0</v>
      </c>
      <c r="K23" s="126">
        <f t="shared" si="22"/>
        <v>0</v>
      </c>
      <c r="L23" s="125">
        <f t="shared" si="22"/>
        <v>2</v>
      </c>
      <c r="M23" s="126">
        <f t="shared" si="22"/>
        <v>22</v>
      </c>
      <c r="N23" s="125">
        <f t="shared" si="22"/>
        <v>0</v>
      </c>
      <c r="O23" s="125">
        <f t="shared" si="22"/>
        <v>0</v>
      </c>
      <c r="P23" s="125">
        <f t="shared" si="22"/>
        <v>0</v>
      </c>
      <c r="Q23" s="125">
        <f t="shared" si="22"/>
        <v>0</v>
      </c>
      <c r="R23" s="125">
        <f>R55</f>
        <v>0</v>
      </c>
      <c r="S23" s="237">
        <f>S55</f>
        <v>0</v>
      </c>
      <c r="T23" s="123">
        <f t="shared" si="16"/>
        <v>0</v>
      </c>
      <c r="U23" s="235">
        <f t="shared" si="16"/>
        <v>0</v>
      </c>
      <c r="V23" s="125">
        <f>V55</f>
        <v>0</v>
      </c>
      <c r="W23" s="126">
        <f>W55</f>
        <v>0</v>
      </c>
      <c r="X23" s="238">
        <f>X55</f>
        <v>0</v>
      </c>
      <c r="Y23" s="59">
        <f>Y55</f>
        <v>7</v>
      </c>
    </row>
    <row r="24" spans="1:25" ht="26.25" customHeight="1">
      <c r="A24" s="5"/>
      <c r="B24" s="37" t="s">
        <v>16</v>
      </c>
      <c r="C24" s="59">
        <f aca="true" t="shared" si="23" ref="C24:Q24">C60</f>
        <v>1</v>
      </c>
      <c r="D24" s="59">
        <f t="shared" si="23"/>
        <v>4</v>
      </c>
      <c r="E24" s="59">
        <f t="shared" si="23"/>
        <v>75</v>
      </c>
      <c r="F24" s="59">
        <f t="shared" si="23"/>
        <v>68</v>
      </c>
      <c r="G24" s="237">
        <f t="shared" si="23"/>
        <v>16</v>
      </c>
      <c r="H24" s="125">
        <f t="shared" si="23"/>
        <v>1</v>
      </c>
      <c r="I24" s="126">
        <f t="shared" si="23"/>
        <v>16</v>
      </c>
      <c r="J24" s="125">
        <f t="shared" si="23"/>
        <v>0</v>
      </c>
      <c r="K24" s="126">
        <f t="shared" si="23"/>
        <v>0</v>
      </c>
      <c r="L24" s="125">
        <f t="shared" si="23"/>
        <v>3</v>
      </c>
      <c r="M24" s="126">
        <f t="shared" si="23"/>
        <v>52</v>
      </c>
      <c r="N24" s="125">
        <f t="shared" si="23"/>
        <v>0</v>
      </c>
      <c r="O24" s="125">
        <f t="shared" si="23"/>
        <v>0</v>
      </c>
      <c r="P24" s="125">
        <f t="shared" si="23"/>
        <v>0</v>
      </c>
      <c r="Q24" s="125">
        <f t="shared" si="23"/>
        <v>0</v>
      </c>
      <c r="R24" s="125">
        <f>R60</f>
        <v>0</v>
      </c>
      <c r="S24" s="237">
        <f>S60</f>
        <v>0</v>
      </c>
      <c r="T24" s="123">
        <f t="shared" si="16"/>
        <v>0</v>
      </c>
      <c r="U24" s="235">
        <f t="shared" si="16"/>
        <v>0</v>
      </c>
      <c r="V24" s="125">
        <f>V60</f>
        <v>0</v>
      </c>
      <c r="W24" s="126">
        <f>W60</f>
        <v>0</v>
      </c>
      <c r="X24" s="238">
        <f>X60</f>
        <v>0</v>
      </c>
      <c r="Y24" s="59">
        <f>Y60</f>
        <v>14</v>
      </c>
    </row>
    <row r="25" spans="1:25" ht="26.25" customHeight="1">
      <c r="A25" s="5"/>
      <c r="B25" s="37" t="s">
        <v>17</v>
      </c>
      <c r="C25" s="59">
        <f aca="true" t="shared" si="24" ref="C25:Q25">C44</f>
        <v>1</v>
      </c>
      <c r="D25" s="59">
        <f t="shared" si="24"/>
        <v>4</v>
      </c>
      <c r="E25" s="59">
        <f t="shared" si="24"/>
        <v>78</v>
      </c>
      <c r="F25" s="59">
        <f t="shared" si="24"/>
        <v>75</v>
      </c>
      <c r="G25" s="237">
        <f t="shared" si="24"/>
        <v>75</v>
      </c>
      <c r="H25" s="125">
        <f t="shared" si="24"/>
        <v>2</v>
      </c>
      <c r="I25" s="126">
        <f t="shared" si="24"/>
        <v>41</v>
      </c>
      <c r="J25" s="125">
        <f t="shared" si="24"/>
        <v>0</v>
      </c>
      <c r="K25" s="126">
        <f t="shared" si="24"/>
        <v>0</v>
      </c>
      <c r="L25" s="125">
        <f t="shared" si="24"/>
        <v>2</v>
      </c>
      <c r="M25" s="126">
        <f t="shared" si="24"/>
        <v>34</v>
      </c>
      <c r="N25" s="125">
        <f t="shared" si="24"/>
        <v>0</v>
      </c>
      <c r="O25" s="125">
        <f t="shared" si="24"/>
        <v>0</v>
      </c>
      <c r="P25" s="125">
        <f t="shared" si="24"/>
        <v>0</v>
      </c>
      <c r="Q25" s="125">
        <f t="shared" si="24"/>
        <v>0</v>
      </c>
      <c r="R25" s="125">
        <f>R44</f>
        <v>0</v>
      </c>
      <c r="S25" s="237">
        <f>S44</f>
        <v>0</v>
      </c>
      <c r="T25" s="123">
        <f t="shared" si="16"/>
        <v>0</v>
      </c>
      <c r="U25" s="235">
        <f t="shared" si="16"/>
        <v>0</v>
      </c>
      <c r="V25" s="125">
        <f aca="true" t="shared" si="25" ref="V25:Y26">V44</f>
        <v>0</v>
      </c>
      <c r="W25" s="126">
        <f t="shared" si="25"/>
        <v>0</v>
      </c>
      <c r="X25" s="238">
        <f t="shared" si="25"/>
        <v>1</v>
      </c>
      <c r="Y25" s="59">
        <f t="shared" si="25"/>
        <v>26</v>
      </c>
    </row>
    <row r="26" spans="1:25" ht="24.75" customHeight="1">
      <c r="A26" s="5"/>
      <c r="B26" s="37" t="s">
        <v>18</v>
      </c>
      <c r="C26" s="59">
        <f aca="true" t="shared" si="26" ref="C26:Q26">C45</f>
        <v>1</v>
      </c>
      <c r="D26" s="59">
        <f t="shared" si="26"/>
        <v>7</v>
      </c>
      <c r="E26" s="59">
        <f t="shared" si="26"/>
        <v>140</v>
      </c>
      <c r="F26" s="59">
        <f t="shared" si="26"/>
        <v>116</v>
      </c>
      <c r="G26" s="237">
        <f t="shared" si="26"/>
        <v>20</v>
      </c>
      <c r="H26" s="125">
        <f t="shared" si="26"/>
        <v>4</v>
      </c>
      <c r="I26" s="126">
        <f t="shared" si="26"/>
        <v>76</v>
      </c>
      <c r="J26" s="125">
        <f t="shared" si="26"/>
        <v>0</v>
      </c>
      <c r="K26" s="126">
        <f t="shared" si="26"/>
        <v>0</v>
      </c>
      <c r="L26" s="125">
        <f t="shared" si="26"/>
        <v>3</v>
      </c>
      <c r="M26" s="126">
        <f t="shared" si="26"/>
        <v>40</v>
      </c>
      <c r="N26" s="125">
        <f t="shared" si="26"/>
        <v>0</v>
      </c>
      <c r="O26" s="125">
        <f t="shared" si="26"/>
        <v>0</v>
      </c>
      <c r="P26" s="125">
        <f t="shared" si="26"/>
        <v>0</v>
      </c>
      <c r="Q26" s="125">
        <f t="shared" si="26"/>
        <v>0</v>
      </c>
      <c r="R26" s="125">
        <f>R45</f>
        <v>0</v>
      </c>
      <c r="S26" s="237">
        <f>S45</f>
        <v>0</v>
      </c>
      <c r="T26" s="123">
        <f t="shared" si="16"/>
        <v>0</v>
      </c>
      <c r="U26" s="235">
        <f t="shared" si="16"/>
        <v>0</v>
      </c>
      <c r="V26" s="125">
        <f t="shared" si="25"/>
        <v>0</v>
      </c>
      <c r="W26" s="126">
        <f t="shared" si="25"/>
        <v>0</v>
      </c>
      <c r="X26" s="238">
        <f t="shared" si="25"/>
        <v>1</v>
      </c>
      <c r="Y26" s="59">
        <f t="shared" si="25"/>
        <v>0</v>
      </c>
    </row>
    <row r="27" spans="1:25" ht="22.5" customHeight="1">
      <c r="A27" s="5"/>
      <c r="B27" s="37" t="s">
        <v>19</v>
      </c>
      <c r="C27" s="59">
        <f aca="true" t="shared" si="27" ref="C27:Q27">C53</f>
        <v>1</v>
      </c>
      <c r="D27" s="59">
        <f t="shared" si="27"/>
        <v>1</v>
      </c>
      <c r="E27" s="59">
        <f t="shared" si="27"/>
        <v>17</v>
      </c>
      <c r="F27" s="59">
        <f t="shared" si="27"/>
        <v>7</v>
      </c>
      <c r="G27" s="237">
        <f t="shared" si="27"/>
        <v>1</v>
      </c>
      <c r="H27" s="125">
        <f t="shared" si="27"/>
        <v>0</v>
      </c>
      <c r="I27" s="126">
        <f t="shared" si="27"/>
        <v>0</v>
      </c>
      <c r="J27" s="125">
        <f t="shared" si="27"/>
        <v>0</v>
      </c>
      <c r="K27" s="126">
        <f t="shared" si="27"/>
        <v>0</v>
      </c>
      <c r="L27" s="125">
        <f t="shared" si="27"/>
        <v>1</v>
      </c>
      <c r="M27" s="125">
        <f t="shared" si="27"/>
        <v>7</v>
      </c>
      <c r="N27" s="125">
        <f t="shared" si="27"/>
        <v>0</v>
      </c>
      <c r="O27" s="125">
        <f t="shared" si="27"/>
        <v>0</v>
      </c>
      <c r="P27" s="125">
        <f t="shared" si="27"/>
        <v>0</v>
      </c>
      <c r="Q27" s="125">
        <f t="shared" si="27"/>
        <v>0</v>
      </c>
      <c r="R27" s="125">
        <f>R53</f>
        <v>0</v>
      </c>
      <c r="S27" s="237">
        <f>S53</f>
        <v>0</v>
      </c>
      <c r="T27" s="123">
        <f t="shared" si="16"/>
        <v>0</v>
      </c>
      <c r="U27" s="235">
        <f t="shared" si="16"/>
        <v>0</v>
      </c>
      <c r="V27" s="125">
        <f>V53</f>
        <v>0</v>
      </c>
      <c r="W27" s="126">
        <f>W53</f>
        <v>0</v>
      </c>
      <c r="X27" s="238">
        <f>X53</f>
        <v>0</v>
      </c>
      <c r="Y27" s="59">
        <f>Y53</f>
        <v>0</v>
      </c>
    </row>
    <row r="28" spans="1:25" ht="22.5" customHeight="1" thickBot="1">
      <c r="A28" s="5"/>
      <c r="B28" s="64" t="s">
        <v>8</v>
      </c>
      <c r="C28" s="59">
        <f aca="true" t="shared" si="28" ref="C28:Q28">SUM(C17:C27)</f>
        <v>16</v>
      </c>
      <c r="D28" s="59">
        <f t="shared" si="28"/>
        <v>120</v>
      </c>
      <c r="E28" s="59">
        <f t="shared" si="28"/>
        <v>2503</v>
      </c>
      <c r="F28" s="59">
        <f t="shared" si="28"/>
        <v>2239</v>
      </c>
      <c r="G28" s="237">
        <f t="shared" si="28"/>
        <v>369</v>
      </c>
      <c r="H28" s="125">
        <f t="shared" si="28"/>
        <v>72</v>
      </c>
      <c r="I28" s="126">
        <f t="shared" si="28"/>
        <v>1535</v>
      </c>
      <c r="J28" s="125">
        <f t="shared" si="28"/>
        <v>5</v>
      </c>
      <c r="K28" s="126">
        <f t="shared" si="28"/>
        <v>33</v>
      </c>
      <c r="L28" s="125">
        <f t="shared" si="28"/>
        <v>43</v>
      </c>
      <c r="M28" s="126">
        <f t="shared" si="28"/>
        <v>671</v>
      </c>
      <c r="N28" s="125">
        <f t="shared" si="28"/>
        <v>0</v>
      </c>
      <c r="O28" s="125">
        <f t="shared" si="28"/>
        <v>0</v>
      </c>
      <c r="P28" s="125">
        <f t="shared" si="28"/>
        <v>0</v>
      </c>
      <c r="Q28" s="125">
        <f t="shared" si="28"/>
        <v>0</v>
      </c>
      <c r="R28" s="125">
        <f>SUM(R17:R27)</f>
        <v>0</v>
      </c>
      <c r="S28" s="237">
        <f>SUM(S17:S27)</f>
        <v>0</v>
      </c>
      <c r="T28" s="123">
        <f t="shared" si="16"/>
        <v>0</v>
      </c>
      <c r="U28" s="235">
        <f t="shared" si="16"/>
        <v>0</v>
      </c>
      <c r="V28" s="125">
        <f>SUM(V17:V27)</f>
        <v>3</v>
      </c>
      <c r="W28" s="126">
        <f>SUM(W17:W27)</f>
        <v>7</v>
      </c>
      <c r="X28" s="238">
        <f>SUM(X17:X27)</f>
        <v>16</v>
      </c>
      <c r="Y28" s="59">
        <f>SUM(Y17:Y27)</f>
        <v>498</v>
      </c>
    </row>
    <row r="29" spans="1:27" ht="27.75" customHeight="1" thickBot="1">
      <c r="A29" s="5"/>
      <c r="B29" s="60" t="s">
        <v>20</v>
      </c>
      <c r="C29" s="68">
        <f aca="true" t="shared" si="29" ref="C29:Q29">SUM(C30:C45)</f>
        <v>24</v>
      </c>
      <c r="D29" s="68">
        <f t="shared" si="29"/>
        <v>265</v>
      </c>
      <c r="E29" s="68">
        <f t="shared" si="29"/>
        <v>5744</v>
      </c>
      <c r="F29" s="68">
        <f t="shared" si="29"/>
        <v>5358</v>
      </c>
      <c r="G29" s="103">
        <f t="shared" si="29"/>
        <v>823</v>
      </c>
      <c r="H29" s="102">
        <f t="shared" si="29"/>
        <v>187</v>
      </c>
      <c r="I29" s="110">
        <f t="shared" si="29"/>
        <v>4314</v>
      </c>
      <c r="J29" s="102">
        <f t="shared" si="29"/>
        <v>24</v>
      </c>
      <c r="K29" s="110">
        <f t="shared" si="29"/>
        <v>200</v>
      </c>
      <c r="L29" s="102">
        <f t="shared" si="29"/>
        <v>54</v>
      </c>
      <c r="M29" s="110">
        <f t="shared" si="29"/>
        <v>844</v>
      </c>
      <c r="N29" s="102">
        <f t="shared" si="29"/>
        <v>0</v>
      </c>
      <c r="O29" s="102">
        <f t="shared" si="29"/>
        <v>0</v>
      </c>
      <c r="P29" s="102">
        <f t="shared" si="29"/>
        <v>0</v>
      </c>
      <c r="Q29" s="102">
        <f t="shared" si="29"/>
        <v>0</v>
      </c>
      <c r="R29" s="102">
        <f aca="true" t="shared" si="30" ref="R29:Y29">SUM(R30:R45)</f>
        <v>0</v>
      </c>
      <c r="S29" s="103">
        <f t="shared" si="30"/>
        <v>0</v>
      </c>
      <c r="T29" s="102">
        <f t="shared" si="30"/>
        <v>0</v>
      </c>
      <c r="U29" s="103">
        <f t="shared" si="30"/>
        <v>0</v>
      </c>
      <c r="V29" s="102">
        <f t="shared" si="30"/>
        <v>4</v>
      </c>
      <c r="W29" s="110">
        <f t="shared" si="30"/>
        <v>12</v>
      </c>
      <c r="X29" s="239">
        <f t="shared" si="30"/>
        <v>17</v>
      </c>
      <c r="Y29" s="68">
        <f t="shared" si="30"/>
        <v>1165</v>
      </c>
      <c r="AA29" s="116"/>
    </row>
    <row r="30" spans="1:27" ht="39.75" customHeight="1">
      <c r="A30" s="5"/>
      <c r="B30" s="40" t="s">
        <v>57</v>
      </c>
      <c r="C30" s="26">
        <v>2</v>
      </c>
      <c r="D30" s="26">
        <v>23</v>
      </c>
      <c r="E30" s="26">
        <v>589</v>
      </c>
      <c r="F30" s="26">
        <f aca="true" t="shared" si="31" ref="F30:F45">K30+S30+M30+I30</f>
        <v>520</v>
      </c>
      <c r="G30" s="105">
        <v>70</v>
      </c>
      <c r="H30" s="104">
        <v>20</v>
      </c>
      <c r="I30" s="114">
        <v>471</v>
      </c>
      <c r="J30" s="104">
        <v>0</v>
      </c>
      <c r="K30" s="114">
        <v>0</v>
      </c>
      <c r="L30" s="104">
        <v>3</v>
      </c>
      <c r="M30" s="114">
        <v>49</v>
      </c>
      <c r="N30" s="102">
        <f>SUM(N31:N46)</f>
        <v>0</v>
      </c>
      <c r="O30" s="103">
        <f>SUM(O31:O46)</f>
        <v>0</v>
      </c>
      <c r="P30" s="102">
        <f>SUM(P31:P46)</f>
        <v>0</v>
      </c>
      <c r="Q30" s="103">
        <f>SUM(Q31:Q46)</f>
        <v>0</v>
      </c>
      <c r="R30" s="104">
        <v>0</v>
      </c>
      <c r="S30" s="105">
        <v>0</v>
      </c>
      <c r="T30" s="102">
        <f aca="true" t="shared" si="32" ref="T30:T45">SUM(T31:T46)</f>
        <v>0</v>
      </c>
      <c r="U30" s="103">
        <f aca="true" t="shared" si="33" ref="U30:U45">SUM(U31:U46)</f>
        <v>0</v>
      </c>
      <c r="V30" s="104">
        <v>0</v>
      </c>
      <c r="W30" s="114">
        <v>0</v>
      </c>
      <c r="X30" s="240">
        <v>0</v>
      </c>
      <c r="Y30" s="68">
        <v>98</v>
      </c>
      <c r="AA30" s="115"/>
    </row>
    <row r="31" spans="1:27" ht="39.75" customHeight="1">
      <c r="A31" s="5"/>
      <c r="B31" s="41" t="s">
        <v>58</v>
      </c>
      <c r="C31" s="26">
        <v>2</v>
      </c>
      <c r="D31" s="26">
        <v>18</v>
      </c>
      <c r="E31" s="26">
        <v>349</v>
      </c>
      <c r="F31" s="26">
        <v>314</v>
      </c>
      <c r="G31" s="105">
        <v>78</v>
      </c>
      <c r="H31" s="104">
        <v>11</v>
      </c>
      <c r="I31" s="114">
        <v>229</v>
      </c>
      <c r="J31" s="104">
        <v>3</v>
      </c>
      <c r="K31" s="114">
        <v>30</v>
      </c>
      <c r="L31" s="104">
        <v>4</v>
      </c>
      <c r="M31" s="114">
        <v>55</v>
      </c>
      <c r="N31" s="104">
        <v>0</v>
      </c>
      <c r="O31" s="105">
        <v>0</v>
      </c>
      <c r="P31" s="104">
        <v>0</v>
      </c>
      <c r="Q31" s="105">
        <v>0</v>
      </c>
      <c r="R31" s="104">
        <v>0</v>
      </c>
      <c r="S31" s="105">
        <v>0</v>
      </c>
      <c r="T31" s="102">
        <f t="shared" si="32"/>
        <v>0</v>
      </c>
      <c r="U31" s="103">
        <f t="shared" si="33"/>
        <v>0</v>
      </c>
      <c r="V31" s="104">
        <v>0</v>
      </c>
      <c r="W31" s="114">
        <v>0</v>
      </c>
      <c r="X31" s="240">
        <v>0</v>
      </c>
      <c r="Y31" s="68">
        <v>73</v>
      </c>
      <c r="Z31" s="80"/>
      <c r="AA31" s="68"/>
    </row>
    <row r="32" spans="1:27" ht="39.75" customHeight="1">
      <c r="A32" s="5"/>
      <c r="B32" s="41" t="s">
        <v>59</v>
      </c>
      <c r="C32" s="26">
        <v>1</v>
      </c>
      <c r="D32" s="26">
        <v>17</v>
      </c>
      <c r="E32" s="26">
        <v>373</v>
      </c>
      <c r="F32" s="26">
        <v>364</v>
      </c>
      <c r="G32" s="105">
        <v>61</v>
      </c>
      <c r="H32" s="104">
        <v>17</v>
      </c>
      <c r="I32" s="114">
        <v>364</v>
      </c>
      <c r="J32" s="104">
        <v>0</v>
      </c>
      <c r="K32" s="114">
        <v>0</v>
      </c>
      <c r="L32" s="104">
        <v>0</v>
      </c>
      <c r="M32" s="114">
        <v>0</v>
      </c>
      <c r="N32" s="104">
        <v>0</v>
      </c>
      <c r="O32" s="105">
        <v>0</v>
      </c>
      <c r="P32" s="104">
        <v>0</v>
      </c>
      <c r="Q32" s="105">
        <v>0</v>
      </c>
      <c r="R32" s="104">
        <v>0</v>
      </c>
      <c r="S32" s="105">
        <v>0</v>
      </c>
      <c r="T32" s="102">
        <f t="shared" si="32"/>
        <v>0</v>
      </c>
      <c r="U32" s="103">
        <f t="shared" si="33"/>
        <v>0</v>
      </c>
      <c r="V32" s="104">
        <v>2</v>
      </c>
      <c r="W32" s="114">
        <v>7</v>
      </c>
      <c r="X32" s="240">
        <v>2</v>
      </c>
      <c r="Y32" s="26">
        <v>3</v>
      </c>
      <c r="AA32" s="67"/>
    </row>
    <row r="33" spans="1:27" ht="39.75" customHeight="1">
      <c r="A33" s="5"/>
      <c r="B33" s="41" t="s">
        <v>60</v>
      </c>
      <c r="C33" s="26">
        <v>2</v>
      </c>
      <c r="D33" s="26">
        <f>J33+R33+L33+H33</f>
        <v>21</v>
      </c>
      <c r="E33" s="26">
        <v>334</v>
      </c>
      <c r="F33" s="26">
        <f t="shared" si="31"/>
        <v>326</v>
      </c>
      <c r="G33" s="105">
        <v>40</v>
      </c>
      <c r="H33" s="104">
        <v>9</v>
      </c>
      <c r="I33" s="114">
        <v>223</v>
      </c>
      <c r="J33" s="104">
        <v>12</v>
      </c>
      <c r="K33" s="114">
        <v>103</v>
      </c>
      <c r="L33" s="104">
        <v>0</v>
      </c>
      <c r="M33" s="114">
        <v>0</v>
      </c>
      <c r="N33" s="104">
        <v>0</v>
      </c>
      <c r="O33" s="105">
        <v>0</v>
      </c>
      <c r="P33" s="104">
        <v>0</v>
      </c>
      <c r="Q33" s="105">
        <v>0</v>
      </c>
      <c r="R33" s="104">
        <v>0</v>
      </c>
      <c r="S33" s="105">
        <v>0</v>
      </c>
      <c r="T33" s="102">
        <f t="shared" si="32"/>
        <v>0</v>
      </c>
      <c r="U33" s="103">
        <f t="shared" si="33"/>
        <v>0</v>
      </c>
      <c r="V33" s="104">
        <v>0</v>
      </c>
      <c r="W33" s="114">
        <v>0</v>
      </c>
      <c r="X33" s="240">
        <v>2</v>
      </c>
      <c r="Y33" s="68">
        <v>97</v>
      </c>
      <c r="AA33" s="67"/>
    </row>
    <row r="34" spans="1:27" ht="39.75" customHeight="1">
      <c r="A34" s="5"/>
      <c r="B34" s="41" t="s">
        <v>61</v>
      </c>
      <c r="C34" s="26">
        <v>2</v>
      </c>
      <c r="D34" s="26">
        <v>18</v>
      </c>
      <c r="E34" s="26">
        <v>393</v>
      </c>
      <c r="F34" s="26">
        <f t="shared" si="31"/>
        <v>343</v>
      </c>
      <c r="G34" s="105">
        <v>46</v>
      </c>
      <c r="H34" s="104">
        <v>12</v>
      </c>
      <c r="I34" s="114">
        <v>263</v>
      </c>
      <c r="J34" s="104">
        <v>2</v>
      </c>
      <c r="K34" s="114">
        <v>14</v>
      </c>
      <c r="L34" s="104">
        <v>4</v>
      </c>
      <c r="M34" s="114">
        <v>66</v>
      </c>
      <c r="N34" s="104">
        <v>0</v>
      </c>
      <c r="O34" s="105">
        <v>0</v>
      </c>
      <c r="P34" s="104">
        <v>0</v>
      </c>
      <c r="Q34" s="105">
        <v>0</v>
      </c>
      <c r="R34" s="104">
        <v>0</v>
      </c>
      <c r="S34" s="105">
        <v>0</v>
      </c>
      <c r="T34" s="102">
        <f t="shared" si="32"/>
        <v>0</v>
      </c>
      <c r="U34" s="103">
        <f t="shared" si="33"/>
        <v>0</v>
      </c>
      <c r="V34" s="104">
        <v>0</v>
      </c>
      <c r="W34" s="114">
        <v>0</v>
      </c>
      <c r="X34" s="240">
        <v>2</v>
      </c>
      <c r="Y34" s="68">
        <v>98</v>
      </c>
      <c r="AA34" s="67"/>
    </row>
    <row r="35" spans="1:27" ht="39.75" customHeight="1">
      <c r="A35" s="5"/>
      <c r="B35" s="41" t="s">
        <v>62</v>
      </c>
      <c r="C35" s="26">
        <v>3</v>
      </c>
      <c r="D35" s="26">
        <v>24</v>
      </c>
      <c r="E35" s="26">
        <v>562</v>
      </c>
      <c r="F35" s="26">
        <f t="shared" si="31"/>
        <v>493</v>
      </c>
      <c r="G35" s="105">
        <v>107</v>
      </c>
      <c r="H35" s="104">
        <v>19</v>
      </c>
      <c r="I35" s="114">
        <v>414</v>
      </c>
      <c r="J35" s="104">
        <v>0</v>
      </c>
      <c r="K35" s="114">
        <v>0</v>
      </c>
      <c r="L35" s="104">
        <v>5</v>
      </c>
      <c r="M35" s="114">
        <v>79</v>
      </c>
      <c r="N35" s="104">
        <v>0</v>
      </c>
      <c r="O35" s="105">
        <v>0</v>
      </c>
      <c r="P35" s="104">
        <v>0</v>
      </c>
      <c r="Q35" s="105">
        <v>0</v>
      </c>
      <c r="R35" s="104">
        <v>0</v>
      </c>
      <c r="S35" s="105">
        <v>0</v>
      </c>
      <c r="T35" s="102">
        <f t="shared" si="32"/>
        <v>0</v>
      </c>
      <c r="U35" s="103">
        <f t="shared" si="33"/>
        <v>0</v>
      </c>
      <c r="V35" s="104">
        <v>0</v>
      </c>
      <c r="W35" s="114">
        <v>0</v>
      </c>
      <c r="X35" s="240">
        <v>0</v>
      </c>
      <c r="Y35" s="68">
        <v>107</v>
      </c>
      <c r="AA35" s="67"/>
    </row>
    <row r="36" spans="1:27" ht="39.75" customHeight="1">
      <c r="A36" s="5"/>
      <c r="B36" s="41" t="s">
        <v>63</v>
      </c>
      <c r="C36" s="26">
        <v>1</v>
      </c>
      <c r="D36" s="26">
        <v>15</v>
      </c>
      <c r="E36" s="26">
        <v>406</v>
      </c>
      <c r="F36" s="26">
        <v>355</v>
      </c>
      <c r="G36" s="105">
        <v>44</v>
      </c>
      <c r="H36" s="104">
        <v>11</v>
      </c>
      <c r="I36" s="114">
        <v>301</v>
      </c>
      <c r="J36" s="104">
        <v>0</v>
      </c>
      <c r="K36" s="114">
        <v>0</v>
      </c>
      <c r="L36" s="104">
        <v>4</v>
      </c>
      <c r="M36" s="114">
        <v>54</v>
      </c>
      <c r="N36" s="104">
        <v>0</v>
      </c>
      <c r="O36" s="105">
        <v>0</v>
      </c>
      <c r="P36" s="104">
        <v>0</v>
      </c>
      <c r="Q36" s="105">
        <v>0</v>
      </c>
      <c r="R36" s="104">
        <v>0</v>
      </c>
      <c r="S36" s="105">
        <v>0</v>
      </c>
      <c r="T36" s="102">
        <f t="shared" si="32"/>
        <v>0</v>
      </c>
      <c r="U36" s="103">
        <f t="shared" si="33"/>
        <v>0</v>
      </c>
      <c r="V36" s="104">
        <v>0</v>
      </c>
      <c r="W36" s="114">
        <v>0</v>
      </c>
      <c r="X36" s="240">
        <v>1</v>
      </c>
      <c r="Y36" s="68">
        <v>85</v>
      </c>
      <c r="AA36" s="67"/>
    </row>
    <row r="37" spans="1:27" ht="39.75" customHeight="1">
      <c r="A37" s="5"/>
      <c r="B37" s="140" t="s">
        <v>64</v>
      </c>
      <c r="C37" s="77">
        <v>1</v>
      </c>
      <c r="D37" s="78">
        <v>14</v>
      </c>
      <c r="E37" s="78">
        <v>352</v>
      </c>
      <c r="F37" s="26">
        <v>348</v>
      </c>
      <c r="G37" s="88">
        <v>50</v>
      </c>
      <c r="H37" s="77">
        <v>13</v>
      </c>
      <c r="I37" s="79">
        <v>333</v>
      </c>
      <c r="J37" s="77">
        <v>0</v>
      </c>
      <c r="K37" s="79">
        <v>0</v>
      </c>
      <c r="L37" s="77">
        <v>1</v>
      </c>
      <c r="M37" s="79">
        <v>15</v>
      </c>
      <c r="N37" s="104">
        <v>0</v>
      </c>
      <c r="O37" s="105">
        <v>0</v>
      </c>
      <c r="P37" s="104">
        <v>0</v>
      </c>
      <c r="Q37" s="105">
        <v>0</v>
      </c>
      <c r="R37" s="77">
        <v>0</v>
      </c>
      <c r="S37" s="88">
        <v>0</v>
      </c>
      <c r="T37" s="102">
        <f t="shared" si="32"/>
        <v>0</v>
      </c>
      <c r="U37" s="103">
        <f t="shared" si="33"/>
        <v>0</v>
      </c>
      <c r="V37" s="77">
        <v>0</v>
      </c>
      <c r="W37" s="79">
        <v>0</v>
      </c>
      <c r="X37" s="91">
        <v>0</v>
      </c>
      <c r="Y37" s="241">
        <v>79</v>
      </c>
      <c r="Z37" s="80"/>
      <c r="AA37" s="67"/>
    </row>
    <row r="38" spans="1:27" ht="39.75" customHeight="1">
      <c r="A38" s="5"/>
      <c r="B38" s="41" t="s">
        <v>65</v>
      </c>
      <c r="C38" s="26">
        <v>2</v>
      </c>
      <c r="D38" s="26">
        <v>27</v>
      </c>
      <c r="E38" s="26">
        <v>570</v>
      </c>
      <c r="F38" s="26">
        <v>539</v>
      </c>
      <c r="G38" s="105">
        <v>120</v>
      </c>
      <c r="H38" s="104">
        <v>22</v>
      </c>
      <c r="I38" s="114">
        <v>456</v>
      </c>
      <c r="J38" s="104">
        <v>0</v>
      </c>
      <c r="K38" s="114">
        <v>0</v>
      </c>
      <c r="L38" s="104">
        <v>5</v>
      </c>
      <c r="M38" s="114">
        <v>83</v>
      </c>
      <c r="N38" s="77">
        <v>0</v>
      </c>
      <c r="O38" s="88">
        <v>0</v>
      </c>
      <c r="P38" s="77">
        <v>0</v>
      </c>
      <c r="Q38" s="88">
        <v>0</v>
      </c>
      <c r="R38" s="104">
        <v>0</v>
      </c>
      <c r="S38" s="105">
        <v>0</v>
      </c>
      <c r="T38" s="102">
        <f t="shared" si="32"/>
        <v>0</v>
      </c>
      <c r="U38" s="103">
        <f t="shared" si="33"/>
        <v>0</v>
      </c>
      <c r="V38" s="104">
        <v>0</v>
      </c>
      <c r="W38" s="114">
        <v>0</v>
      </c>
      <c r="X38" s="240">
        <v>0</v>
      </c>
      <c r="Y38" s="68">
        <v>110</v>
      </c>
      <c r="AA38" s="67"/>
    </row>
    <row r="39" spans="1:27" ht="39.75" customHeight="1">
      <c r="A39" s="5"/>
      <c r="B39" s="41" t="s">
        <v>66</v>
      </c>
      <c r="C39" s="26">
        <v>1</v>
      </c>
      <c r="D39" s="26">
        <v>7</v>
      </c>
      <c r="E39" s="26">
        <v>140</v>
      </c>
      <c r="F39" s="26">
        <f t="shared" si="31"/>
        <v>137</v>
      </c>
      <c r="G39" s="105">
        <v>0</v>
      </c>
      <c r="H39" s="104">
        <v>4</v>
      </c>
      <c r="I39" s="114">
        <v>106</v>
      </c>
      <c r="J39" s="104">
        <v>1</v>
      </c>
      <c r="K39" s="114">
        <v>2</v>
      </c>
      <c r="L39" s="104">
        <v>2</v>
      </c>
      <c r="M39" s="114">
        <v>29</v>
      </c>
      <c r="N39" s="104">
        <v>0</v>
      </c>
      <c r="O39" s="105">
        <v>0</v>
      </c>
      <c r="P39" s="104">
        <v>0</v>
      </c>
      <c r="Q39" s="105">
        <v>0</v>
      </c>
      <c r="R39" s="104">
        <v>0</v>
      </c>
      <c r="S39" s="105">
        <v>0</v>
      </c>
      <c r="T39" s="102">
        <f t="shared" si="32"/>
        <v>0</v>
      </c>
      <c r="U39" s="103">
        <f t="shared" si="33"/>
        <v>0</v>
      </c>
      <c r="V39" s="104">
        <v>1</v>
      </c>
      <c r="W39" s="114">
        <v>2</v>
      </c>
      <c r="X39" s="240">
        <v>1</v>
      </c>
      <c r="Y39" s="68">
        <v>27</v>
      </c>
      <c r="AA39" s="67"/>
    </row>
    <row r="40" spans="1:27" ht="39.75" customHeight="1">
      <c r="A40" s="5"/>
      <c r="B40" s="41" t="s">
        <v>67</v>
      </c>
      <c r="C40" s="26">
        <v>1</v>
      </c>
      <c r="D40" s="26">
        <v>15</v>
      </c>
      <c r="E40" s="26">
        <v>297</v>
      </c>
      <c r="F40" s="26">
        <f t="shared" si="31"/>
        <v>297</v>
      </c>
      <c r="G40" s="105">
        <v>0</v>
      </c>
      <c r="H40" s="104">
        <v>7</v>
      </c>
      <c r="I40" s="114">
        <v>172</v>
      </c>
      <c r="J40" s="104">
        <v>0</v>
      </c>
      <c r="K40" s="114">
        <v>0</v>
      </c>
      <c r="L40" s="104">
        <v>8</v>
      </c>
      <c r="M40" s="114">
        <v>125</v>
      </c>
      <c r="N40" s="104">
        <v>0</v>
      </c>
      <c r="O40" s="105">
        <v>0</v>
      </c>
      <c r="P40" s="104">
        <v>0</v>
      </c>
      <c r="Q40" s="105">
        <v>0</v>
      </c>
      <c r="R40" s="104">
        <v>0</v>
      </c>
      <c r="S40" s="105">
        <v>0</v>
      </c>
      <c r="T40" s="102">
        <f t="shared" si="32"/>
        <v>0</v>
      </c>
      <c r="U40" s="103">
        <f t="shared" si="33"/>
        <v>0</v>
      </c>
      <c r="V40" s="104">
        <v>0</v>
      </c>
      <c r="W40" s="114">
        <v>0</v>
      </c>
      <c r="X40" s="240">
        <v>0</v>
      </c>
      <c r="Y40" s="68">
        <v>101</v>
      </c>
      <c r="AA40" s="67"/>
    </row>
    <row r="41" spans="1:27" ht="39.75" customHeight="1">
      <c r="A41" s="5"/>
      <c r="B41" s="41" t="s">
        <v>68</v>
      </c>
      <c r="C41" s="26">
        <v>1</v>
      </c>
      <c r="D41" s="26">
        <v>16</v>
      </c>
      <c r="E41" s="26">
        <v>351</v>
      </c>
      <c r="F41" s="26">
        <f t="shared" si="31"/>
        <v>343</v>
      </c>
      <c r="G41" s="105">
        <v>19</v>
      </c>
      <c r="H41" s="104">
        <v>13</v>
      </c>
      <c r="I41" s="114">
        <v>312</v>
      </c>
      <c r="J41" s="104">
        <v>2</v>
      </c>
      <c r="K41" s="114">
        <v>20</v>
      </c>
      <c r="L41" s="104">
        <v>1</v>
      </c>
      <c r="M41" s="114">
        <v>11</v>
      </c>
      <c r="N41" s="104">
        <v>0</v>
      </c>
      <c r="O41" s="105">
        <v>0</v>
      </c>
      <c r="P41" s="104">
        <v>0</v>
      </c>
      <c r="Q41" s="105">
        <v>0</v>
      </c>
      <c r="R41" s="104">
        <v>0</v>
      </c>
      <c r="S41" s="105">
        <v>0</v>
      </c>
      <c r="T41" s="102">
        <f t="shared" si="32"/>
        <v>0</v>
      </c>
      <c r="U41" s="103">
        <f t="shared" si="33"/>
        <v>0</v>
      </c>
      <c r="V41" s="104">
        <v>0</v>
      </c>
      <c r="W41" s="114">
        <v>0</v>
      </c>
      <c r="X41" s="240">
        <v>3</v>
      </c>
      <c r="Y41" s="68">
        <v>98</v>
      </c>
      <c r="AA41" s="67"/>
    </row>
    <row r="42" spans="1:27" ht="39.75" customHeight="1">
      <c r="A42" s="5"/>
      <c r="B42" s="41" t="s">
        <v>69</v>
      </c>
      <c r="C42" s="26">
        <v>1</v>
      </c>
      <c r="D42" s="26">
        <v>12</v>
      </c>
      <c r="E42" s="26">
        <v>257</v>
      </c>
      <c r="F42" s="26">
        <f t="shared" si="31"/>
        <v>249</v>
      </c>
      <c r="G42" s="105">
        <v>0</v>
      </c>
      <c r="H42" s="104">
        <v>7</v>
      </c>
      <c r="I42" s="114">
        <v>178</v>
      </c>
      <c r="J42" s="104">
        <v>2</v>
      </c>
      <c r="K42" s="114">
        <v>20</v>
      </c>
      <c r="L42" s="104">
        <v>3</v>
      </c>
      <c r="M42" s="114">
        <v>51</v>
      </c>
      <c r="N42" s="104">
        <v>0</v>
      </c>
      <c r="O42" s="105">
        <v>0</v>
      </c>
      <c r="P42" s="104">
        <v>0</v>
      </c>
      <c r="Q42" s="105">
        <v>0</v>
      </c>
      <c r="R42" s="104">
        <v>0</v>
      </c>
      <c r="S42" s="105">
        <v>0</v>
      </c>
      <c r="T42" s="102">
        <f t="shared" si="32"/>
        <v>0</v>
      </c>
      <c r="U42" s="103">
        <f t="shared" si="33"/>
        <v>0</v>
      </c>
      <c r="V42" s="104">
        <v>0</v>
      </c>
      <c r="W42" s="114">
        <v>0</v>
      </c>
      <c r="X42" s="240">
        <v>2</v>
      </c>
      <c r="Y42" s="68">
        <v>63</v>
      </c>
      <c r="AA42" s="67"/>
    </row>
    <row r="43" spans="1:27" ht="39.75" customHeight="1">
      <c r="A43" s="5"/>
      <c r="B43" s="41" t="s">
        <v>70</v>
      </c>
      <c r="C43" s="26">
        <v>2</v>
      </c>
      <c r="D43" s="26">
        <v>27</v>
      </c>
      <c r="E43" s="26">
        <v>553</v>
      </c>
      <c r="F43" s="26">
        <f t="shared" si="31"/>
        <v>539</v>
      </c>
      <c r="G43" s="105">
        <v>93</v>
      </c>
      <c r="H43" s="104">
        <v>16</v>
      </c>
      <c r="I43" s="114">
        <v>375</v>
      </c>
      <c r="J43" s="104">
        <v>2</v>
      </c>
      <c r="K43" s="114">
        <v>11</v>
      </c>
      <c r="L43" s="104">
        <v>9</v>
      </c>
      <c r="M43" s="114">
        <v>153</v>
      </c>
      <c r="N43" s="104">
        <v>0</v>
      </c>
      <c r="O43" s="105">
        <v>0</v>
      </c>
      <c r="P43" s="104">
        <v>0</v>
      </c>
      <c r="Q43" s="105">
        <v>0</v>
      </c>
      <c r="R43" s="104">
        <v>0</v>
      </c>
      <c r="S43" s="105">
        <v>0</v>
      </c>
      <c r="T43" s="102">
        <f t="shared" si="32"/>
        <v>0</v>
      </c>
      <c r="U43" s="103">
        <f t="shared" si="33"/>
        <v>0</v>
      </c>
      <c r="V43" s="104">
        <v>1</v>
      </c>
      <c r="W43" s="114">
        <v>3</v>
      </c>
      <c r="X43" s="240">
        <v>2</v>
      </c>
      <c r="Y43" s="26">
        <v>100</v>
      </c>
      <c r="AA43" s="67"/>
    </row>
    <row r="44" spans="1:27" ht="37.5" customHeight="1">
      <c r="A44" s="5"/>
      <c r="B44" s="41" t="s">
        <v>71</v>
      </c>
      <c r="C44" s="26">
        <v>1</v>
      </c>
      <c r="D44" s="26">
        <v>4</v>
      </c>
      <c r="E44" s="26">
        <v>78</v>
      </c>
      <c r="F44" s="26">
        <f t="shared" si="31"/>
        <v>75</v>
      </c>
      <c r="G44" s="105">
        <v>75</v>
      </c>
      <c r="H44" s="104">
        <v>2</v>
      </c>
      <c r="I44" s="114">
        <v>41</v>
      </c>
      <c r="J44" s="104">
        <v>0</v>
      </c>
      <c r="K44" s="114">
        <v>0</v>
      </c>
      <c r="L44" s="104">
        <v>2</v>
      </c>
      <c r="M44" s="114">
        <v>34</v>
      </c>
      <c r="N44" s="104">
        <v>0</v>
      </c>
      <c r="O44" s="105">
        <v>0</v>
      </c>
      <c r="P44" s="104">
        <v>0</v>
      </c>
      <c r="Q44" s="105">
        <v>0</v>
      </c>
      <c r="R44" s="104">
        <v>0</v>
      </c>
      <c r="S44" s="105">
        <v>0</v>
      </c>
      <c r="T44" s="102">
        <f t="shared" si="32"/>
        <v>0</v>
      </c>
      <c r="U44" s="103">
        <f t="shared" si="33"/>
        <v>0</v>
      </c>
      <c r="V44" s="104">
        <v>0</v>
      </c>
      <c r="W44" s="114">
        <v>0</v>
      </c>
      <c r="X44" s="240">
        <v>1</v>
      </c>
      <c r="Y44" s="68">
        <v>26</v>
      </c>
      <c r="AA44" s="67"/>
    </row>
    <row r="45" spans="1:27" ht="39.75" customHeight="1" thickBot="1">
      <c r="A45" s="5"/>
      <c r="B45" s="42" t="s">
        <v>72</v>
      </c>
      <c r="C45" s="26">
        <v>1</v>
      </c>
      <c r="D45" s="26">
        <v>7</v>
      </c>
      <c r="E45" s="26">
        <v>140</v>
      </c>
      <c r="F45" s="26">
        <f t="shared" si="31"/>
        <v>116</v>
      </c>
      <c r="G45" s="105">
        <v>20</v>
      </c>
      <c r="H45" s="104">
        <v>4</v>
      </c>
      <c r="I45" s="114">
        <v>76</v>
      </c>
      <c r="J45" s="104"/>
      <c r="K45" s="114"/>
      <c r="L45" s="104">
        <v>3</v>
      </c>
      <c r="M45" s="114">
        <v>40</v>
      </c>
      <c r="N45" s="104">
        <v>0</v>
      </c>
      <c r="O45" s="105">
        <v>0</v>
      </c>
      <c r="P45" s="104">
        <v>0</v>
      </c>
      <c r="Q45" s="105">
        <v>0</v>
      </c>
      <c r="R45" s="104">
        <v>0</v>
      </c>
      <c r="S45" s="105">
        <v>0</v>
      </c>
      <c r="T45" s="102">
        <f t="shared" si="32"/>
        <v>0</v>
      </c>
      <c r="U45" s="103">
        <f t="shared" si="33"/>
        <v>0</v>
      </c>
      <c r="V45" s="104"/>
      <c r="W45" s="114"/>
      <c r="X45" s="240">
        <v>1</v>
      </c>
      <c r="Y45" s="68"/>
      <c r="AA45" s="67"/>
    </row>
    <row r="46" spans="1:27" ht="20.25" customHeight="1" thickBot="1">
      <c r="A46" s="7"/>
      <c r="B46" s="46" t="s">
        <v>21</v>
      </c>
      <c r="C46" s="69">
        <f aca="true" t="shared" si="34" ref="C46:M46">C47+C48+C49+C50</f>
        <v>7</v>
      </c>
      <c r="D46" s="69">
        <f t="shared" si="34"/>
        <v>78</v>
      </c>
      <c r="E46" s="69">
        <f t="shared" si="34"/>
        <v>1865</v>
      </c>
      <c r="F46" s="69">
        <f t="shared" si="34"/>
        <v>1692</v>
      </c>
      <c r="G46" s="242">
        <f t="shared" si="34"/>
        <v>218</v>
      </c>
      <c r="H46" s="127">
        <f t="shared" si="34"/>
        <v>64</v>
      </c>
      <c r="I46" s="128">
        <f t="shared" si="34"/>
        <v>1528</v>
      </c>
      <c r="J46" s="127">
        <f t="shared" si="34"/>
        <v>8</v>
      </c>
      <c r="K46" s="128">
        <f t="shared" si="34"/>
        <v>74</v>
      </c>
      <c r="L46" s="127">
        <f t="shared" si="34"/>
        <v>6</v>
      </c>
      <c r="M46" s="128">
        <f t="shared" si="34"/>
        <v>90</v>
      </c>
      <c r="N46" s="127">
        <v>0</v>
      </c>
      <c r="O46" s="242">
        <v>0</v>
      </c>
      <c r="P46" s="127">
        <v>0</v>
      </c>
      <c r="Q46" s="242">
        <v>0</v>
      </c>
      <c r="R46" s="127">
        <f aca="true" t="shared" si="35" ref="R46:X46">R47+R48+R49+R50</f>
        <v>0</v>
      </c>
      <c r="S46" s="242">
        <f t="shared" si="35"/>
        <v>0</v>
      </c>
      <c r="T46" s="127">
        <f t="shared" si="35"/>
        <v>0</v>
      </c>
      <c r="U46" s="242">
        <f t="shared" si="35"/>
        <v>0</v>
      </c>
      <c r="V46" s="127">
        <f t="shared" si="35"/>
        <v>0</v>
      </c>
      <c r="W46" s="128">
        <f t="shared" si="35"/>
        <v>0</v>
      </c>
      <c r="X46" s="243">
        <f t="shared" si="35"/>
        <v>4</v>
      </c>
      <c r="Y46" s="117">
        <f>SUM(Y47:Y50)</f>
        <v>285</v>
      </c>
      <c r="AA46" s="84"/>
    </row>
    <row r="47" spans="1:27" ht="41.25" customHeight="1">
      <c r="A47" s="5"/>
      <c r="B47" s="47" t="s">
        <v>73</v>
      </c>
      <c r="C47" s="70">
        <v>1</v>
      </c>
      <c r="D47" s="70">
        <v>14</v>
      </c>
      <c r="E47" s="70">
        <v>380</v>
      </c>
      <c r="F47" s="69">
        <v>348</v>
      </c>
      <c r="G47" s="244">
        <v>22</v>
      </c>
      <c r="H47" s="129">
        <v>11</v>
      </c>
      <c r="I47" s="130">
        <v>313</v>
      </c>
      <c r="J47" s="129">
        <v>2</v>
      </c>
      <c r="K47" s="130">
        <v>20</v>
      </c>
      <c r="L47" s="129">
        <v>1</v>
      </c>
      <c r="M47" s="130">
        <v>15</v>
      </c>
      <c r="N47" s="127">
        <v>0</v>
      </c>
      <c r="O47" s="242">
        <v>0</v>
      </c>
      <c r="P47" s="127">
        <v>0</v>
      </c>
      <c r="Q47" s="242">
        <v>0</v>
      </c>
      <c r="R47" s="129">
        <v>0</v>
      </c>
      <c r="S47" s="244">
        <v>0</v>
      </c>
      <c r="T47" s="127">
        <f aca="true" t="shared" si="36" ref="T47:U50">T48+T49+T50+T51</f>
        <v>0</v>
      </c>
      <c r="U47" s="242">
        <f t="shared" si="36"/>
        <v>0</v>
      </c>
      <c r="V47" s="129">
        <v>0</v>
      </c>
      <c r="W47" s="130">
        <v>0</v>
      </c>
      <c r="X47" s="245">
        <v>1</v>
      </c>
      <c r="Y47" s="246">
        <v>70</v>
      </c>
      <c r="Z47" s="80"/>
      <c r="AA47" s="67"/>
    </row>
    <row r="48" spans="1:27" ht="38.25" customHeight="1">
      <c r="A48" s="5"/>
      <c r="B48" s="48" t="s">
        <v>74</v>
      </c>
      <c r="C48" s="69">
        <v>1</v>
      </c>
      <c r="D48" s="69">
        <v>12</v>
      </c>
      <c r="E48" s="69">
        <v>300</v>
      </c>
      <c r="F48" s="69">
        <f>K48+S48+M48+I48</f>
        <v>307</v>
      </c>
      <c r="G48" s="242">
        <v>42</v>
      </c>
      <c r="H48" s="127">
        <v>11</v>
      </c>
      <c r="I48" s="128">
        <v>287</v>
      </c>
      <c r="J48" s="127">
        <v>0</v>
      </c>
      <c r="K48" s="128">
        <v>0</v>
      </c>
      <c r="L48" s="127">
        <v>1</v>
      </c>
      <c r="M48" s="128">
        <v>20</v>
      </c>
      <c r="N48" s="127">
        <v>0</v>
      </c>
      <c r="O48" s="242">
        <v>0</v>
      </c>
      <c r="P48" s="127">
        <v>0</v>
      </c>
      <c r="Q48" s="242">
        <v>0</v>
      </c>
      <c r="R48" s="127">
        <v>0</v>
      </c>
      <c r="S48" s="242">
        <v>0</v>
      </c>
      <c r="T48" s="127">
        <f t="shared" si="36"/>
        <v>0</v>
      </c>
      <c r="U48" s="242">
        <f t="shared" si="36"/>
        <v>0</v>
      </c>
      <c r="V48" s="127"/>
      <c r="W48" s="128"/>
      <c r="X48" s="243"/>
      <c r="Y48" s="117"/>
      <c r="AA48" s="67"/>
    </row>
    <row r="49" spans="1:27" ht="39.75" customHeight="1">
      <c r="A49" s="5"/>
      <c r="B49" s="48" t="s">
        <v>75</v>
      </c>
      <c r="C49" s="69">
        <v>2</v>
      </c>
      <c r="D49" s="69">
        <v>24</v>
      </c>
      <c r="E49" s="69">
        <v>571</v>
      </c>
      <c r="F49" s="69">
        <f>K49+S49+M49+I49</f>
        <v>478</v>
      </c>
      <c r="G49" s="242">
        <v>73</v>
      </c>
      <c r="H49" s="127">
        <v>21</v>
      </c>
      <c r="I49" s="128">
        <v>454</v>
      </c>
      <c r="J49" s="127">
        <v>2</v>
      </c>
      <c r="K49" s="128">
        <v>14</v>
      </c>
      <c r="L49" s="127">
        <v>1</v>
      </c>
      <c r="M49" s="128">
        <v>10</v>
      </c>
      <c r="N49" s="127">
        <v>0</v>
      </c>
      <c r="O49" s="242">
        <v>0</v>
      </c>
      <c r="P49" s="127">
        <v>0</v>
      </c>
      <c r="Q49" s="242">
        <v>0</v>
      </c>
      <c r="R49" s="127">
        <v>0</v>
      </c>
      <c r="S49" s="242">
        <v>0</v>
      </c>
      <c r="T49" s="127">
        <f t="shared" si="36"/>
        <v>0</v>
      </c>
      <c r="U49" s="242">
        <f t="shared" si="36"/>
        <v>0</v>
      </c>
      <c r="V49" s="127">
        <v>0</v>
      </c>
      <c r="W49" s="128">
        <v>0</v>
      </c>
      <c r="X49" s="243">
        <v>2</v>
      </c>
      <c r="Y49" s="117">
        <v>89</v>
      </c>
      <c r="AA49" s="67"/>
    </row>
    <row r="50" spans="1:27" ht="39" customHeight="1" thickBot="1">
      <c r="A50" s="5"/>
      <c r="B50" s="49" t="s">
        <v>76</v>
      </c>
      <c r="C50" s="69">
        <v>3</v>
      </c>
      <c r="D50" s="69">
        <v>28</v>
      </c>
      <c r="E50" s="69">
        <v>614</v>
      </c>
      <c r="F50" s="69">
        <f>K50+S50+M50+I50</f>
        <v>559</v>
      </c>
      <c r="G50" s="242">
        <v>81</v>
      </c>
      <c r="H50" s="127">
        <v>21</v>
      </c>
      <c r="I50" s="128">
        <v>474</v>
      </c>
      <c r="J50" s="127">
        <v>4</v>
      </c>
      <c r="K50" s="128">
        <v>40</v>
      </c>
      <c r="L50" s="127">
        <v>3</v>
      </c>
      <c r="M50" s="128">
        <v>45</v>
      </c>
      <c r="N50" s="127">
        <v>0</v>
      </c>
      <c r="O50" s="242">
        <v>0</v>
      </c>
      <c r="P50" s="127">
        <v>0</v>
      </c>
      <c r="Q50" s="242">
        <v>0</v>
      </c>
      <c r="R50" s="247">
        <v>0</v>
      </c>
      <c r="S50" s="242">
        <v>0</v>
      </c>
      <c r="T50" s="127">
        <f t="shared" si="36"/>
        <v>0</v>
      </c>
      <c r="U50" s="242">
        <f t="shared" si="36"/>
        <v>0</v>
      </c>
      <c r="V50" s="127">
        <v>0</v>
      </c>
      <c r="W50" s="128">
        <v>0</v>
      </c>
      <c r="X50" s="243">
        <v>1</v>
      </c>
      <c r="Y50" s="69">
        <v>126</v>
      </c>
      <c r="AA50" s="67"/>
    </row>
    <row r="51" spans="1:27" ht="21" customHeight="1" thickBot="1">
      <c r="A51" s="5"/>
      <c r="B51" s="43" t="s">
        <v>32</v>
      </c>
      <c r="C51" s="248">
        <f>C52+C55</f>
        <v>3</v>
      </c>
      <c r="D51" s="248">
        <f aca="true" t="shared" si="37" ref="D51:Q51">D53+D54+D55</f>
        <v>9</v>
      </c>
      <c r="E51" s="248">
        <f t="shared" si="37"/>
        <v>217</v>
      </c>
      <c r="F51" s="248">
        <f t="shared" si="37"/>
        <v>102</v>
      </c>
      <c r="G51" s="249">
        <f t="shared" si="37"/>
        <v>26</v>
      </c>
      <c r="H51" s="250">
        <f t="shared" si="37"/>
        <v>4</v>
      </c>
      <c r="I51" s="251">
        <f t="shared" si="37"/>
        <v>41</v>
      </c>
      <c r="J51" s="250">
        <f t="shared" si="37"/>
        <v>0</v>
      </c>
      <c r="K51" s="251">
        <f t="shared" si="37"/>
        <v>0</v>
      </c>
      <c r="L51" s="250">
        <f t="shared" si="37"/>
        <v>5</v>
      </c>
      <c r="M51" s="251">
        <f t="shared" si="37"/>
        <v>61</v>
      </c>
      <c r="N51" s="250">
        <f t="shared" si="37"/>
        <v>0</v>
      </c>
      <c r="O51" s="250">
        <f t="shared" si="37"/>
        <v>0</v>
      </c>
      <c r="P51" s="250">
        <f t="shared" si="37"/>
        <v>0</v>
      </c>
      <c r="Q51" s="250">
        <f t="shared" si="37"/>
        <v>0</v>
      </c>
      <c r="R51" s="250">
        <f aca="true" t="shared" si="38" ref="R51:Y51">R53+R54+R55</f>
        <v>0</v>
      </c>
      <c r="S51" s="249">
        <f t="shared" si="38"/>
        <v>0</v>
      </c>
      <c r="T51" s="250">
        <f t="shared" si="38"/>
        <v>0</v>
      </c>
      <c r="U51" s="252">
        <f t="shared" si="38"/>
        <v>0</v>
      </c>
      <c r="V51" s="250">
        <f t="shared" si="38"/>
        <v>1</v>
      </c>
      <c r="W51" s="251">
        <f t="shared" si="38"/>
        <v>2</v>
      </c>
      <c r="X51" s="253">
        <f t="shared" si="38"/>
        <v>3</v>
      </c>
      <c r="Y51" s="248">
        <f t="shared" si="38"/>
        <v>24</v>
      </c>
      <c r="AA51" s="84"/>
    </row>
    <row r="52" spans="1:27" ht="45.75" customHeight="1">
      <c r="A52" s="5"/>
      <c r="B52" s="61" t="s">
        <v>38</v>
      </c>
      <c r="C52" s="248">
        <f>C53+C54</f>
        <v>2</v>
      </c>
      <c r="D52" s="254">
        <f>D53+D54</f>
        <v>6</v>
      </c>
      <c r="E52" s="254">
        <f>E53+E54</f>
        <v>122</v>
      </c>
      <c r="F52" s="254">
        <f>K52+S52+M52+I52</f>
        <v>69</v>
      </c>
      <c r="G52" s="255">
        <f aca="true" t="shared" si="39" ref="G52:M52">G53+G54</f>
        <v>15</v>
      </c>
      <c r="H52" s="256">
        <f t="shared" si="39"/>
        <v>3</v>
      </c>
      <c r="I52" s="257">
        <f t="shared" si="39"/>
        <v>30</v>
      </c>
      <c r="J52" s="256">
        <f t="shared" si="39"/>
        <v>0</v>
      </c>
      <c r="K52" s="257">
        <f t="shared" si="39"/>
        <v>0</v>
      </c>
      <c r="L52" s="256">
        <f t="shared" si="39"/>
        <v>3</v>
      </c>
      <c r="M52" s="257">
        <f t="shared" si="39"/>
        <v>39</v>
      </c>
      <c r="N52" s="250">
        <f>N53+N54+N55+N56</f>
        <v>0</v>
      </c>
      <c r="O52" s="249">
        <f>O53+O54+O55+O56</f>
        <v>0</v>
      </c>
      <c r="P52" s="250">
        <f>P53+P54+P55+P56</f>
        <v>0</v>
      </c>
      <c r="Q52" s="249">
        <f>Q53+Q54+Q55+Q56</f>
        <v>0</v>
      </c>
      <c r="R52" s="256">
        <f>R53+R54</f>
        <v>0</v>
      </c>
      <c r="S52" s="255">
        <f>S53+S54</f>
        <v>0</v>
      </c>
      <c r="T52" s="250">
        <f aca="true" t="shared" si="40" ref="T52:U58">T53+T54+T55+T56</f>
        <v>0</v>
      </c>
      <c r="U52" s="249">
        <f t="shared" si="40"/>
        <v>0</v>
      </c>
      <c r="V52" s="256">
        <f>V53+V54</f>
        <v>1</v>
      </c>
      <c r="W52" s="257">
        <f>W53+W54</f>
        <v>2</v>
      </c>
      <c r="X52" s="258">
        <f>X53+X54</f>
        <v>3</v>
      </c>
      <c r="Y52" s="254">
        <f>Y53+Y54</f>
        <v>17</v>
      </c>
      <c r="AA52" s="84"/>
    </row>
    <row r="53" spans="1:27" ht="40.5" customHeight="1">
      <c r="A53" s="5"/>
      <c r="B53" s="259" t="s">
        <v>77</v>
      </c>
      <c r="C53" s="71">
        <v>1</v>
      </c>
      <c r="D53" s="72">
        <v>1</v>
      </c>
      <c r="E53" s="72">
        <v>17</v>
      </c>
      <c r="F53" s="254">
        <v>7</v>
      </c>
      <c r="G53" s="89">
        <v>1</v>
      </c>
      <c r="H53" s="71">
        <v>0</v>
      </c>
      <c r="I53" s="73">
        <v>0</v>
      </c>
      <c r="J53" s="71">
        <v>0</v>
      </c>
      <c r="K53" s="73">
        <v>0</v>
      </c>
      <c r="L53" s="71">
        <v>1</v>
      </c>
      <c r="M53" s="73">
        <v>7</v>
      </c>
      <c r="N53" s="260">
        <v>0</v>
      </c>
      <c r="O53" s="261">
        <v>0</v>
      </c>
      <c r="P53" s="260">
        <v>0</v>
      </c>
      <c r="Q53" s="261">
        <v>0</v>
      </c>
      <c r="R53" s="71">
        <v>0</v>
      </c>
      <c r="S53" s="89">
        <v>0</v>
      </c>
      <c r="T53" s="250">
        <f t="shared" si="40"/>
        <v>0</v>
      </c>
      <c r="U53" s="249">
        <f t="shared" si="40"/>
        <v>0</v>
      </c>
      <c r="V53" s="71">
        <v>0</v>
      </c>
      <c r="W53" s="73">
        <v>0</v>
      </c>
      <c r="X53" s="92">
        <v>0</v>
      </c>
      <c r="Y53" s="262">
        <v>0</v>
      </c>
      <c r="AA53" s="67"/>
    </row>
    <row r="54" spans="1:27" ht="40.5" customHeight="1">
      <c r="A54" s="5"/>
      <c r="B54" s="259" t="s">
        <v>78</v>
      </c>
      <c r="C54" s="248">
        <v>1</v>
      </c>
      <c r="D54" s="248">
        <v>5</v>
      </c>
      <c r="E54" s="248">
        <v>105</v>
      </c>
      <c r="F54" s="248">
        <f>K54+S54+M54+I54</f>
        <v>62</v>
      </c>
      <c r="G54" s="249">
        <v>14</v>
      </c>
      <c r="H54" s="250">
        <v>3</v>
      </c>
      <c r="I54" s="251">
        <v>30</v>
      </c>
      <c r="J54" s="250">
        <v>0</v>
      </c>
      <c r="K54" s="251">
        <v>0</v>
      </c>
      <c r="L54" s="250">
        <v>2</v>
      </c>
      <c r="M54" s="251">
        <v>32</v>
      </c>
      <c r="N54" s="250">
        <v>0</v>
      </c>
      <c r="O54" s="249">
        <v>0</v>
      </c>
      <c r="P54" s="250">
        <v>0</v>
      </c>
      <c r="Q54" s="249">
        <v>0</v>
      </c>
      <c r="R54" s="250">
        <v>0</v>
      </c>
      <c r="S54" s="249">
        <v>0</v>
      </c>
      <c r="T54" s="250">
        <f t="shared" si="40"/>
        <v>0</v>
      </c>
      <c r="U54" s="249">
        <f t="shared" si="40"/>
        <v>0</v>
      </c>
      <c r="V54" s="250">
        <v>1</v>
      </c>
      <c r="W54" s="251">
        <v>2</v>
      </c>
      <c r="X54" s="253">
        <v>3</v>
      </c>
      <c r="Y54" s="254">
        <v>17</v>
      </c>
      <c r="AA54" s="67"/>
    </row>
    <row r="55" spans="1:27" ht="40.5" customHeight="1" thickBot="1">
      <c r="A55" s="5"/>
      <c r="B55" s="263" t="s">
        <v>79</v>
      </c>
      <c r="C55" s="248">
        <v>1</v>
      </c>
      <c r="D55" s="248">
        <v>3</v>
      </c>
      <c r="E55" s="248">
        <v>95</v>
      </c>
      <c r="F55" s="248">
        <f>K55+S55+M55+I55</f>
        <v>33</v>
      </c>
      <c r="G55" s="249">
        <v>11</v>
      </c>
      <c r="H55" s="250">
        <v>1</v>
      </c>
      <c r="I55" s="251">
        <v>11</v>
      </c>
      <c r="J55" s="250"/>
      <c r="K55" s="251"/>
      <c r="L55" s="250">
        <v>2</v>
      </c>
      <c r="M55" s="251">
        <v>22</v>
      </c>
      <c r="N55" s="250">
        <v>0</v>
      </c>
      <c r="O55" s="249">
        <v>0</v>
      </c>
      <c r="P55" s="250">
        <v>0</v>
      </c>
      <c r="Q55" s="249">
        <v>0</v>
      </c>
      <c r="R55" s="250"/>
      <c r="S55" s="249"/>
      <c r="T55" s="250">
        <f t="shared" si="40"/>
        <v>0</v>
      </c>
      <c r="U55" s="249">
        <f t="shared" si="40"/>
        <v>0</v>
      </c>
      <c r="V55" s="250"/>
      <c r="W55" s="251"/>
      <c r="X55" s="253"/>
      <c r="Y55" s="254">
        <v>7</v>
      </c>
      <c r="AA55" s="67"/>
    </row>
    <row r="56" spans="1:27" ht="29.25" customHeight="1" thickBot="1">
      <c r="A56" s="5"/>
      <c r="B56" s="264" t="s">
        <v>34</v>
      </c>
      <c r="C56" s="265">
        <f aca="true" t="shared" si="41" ref="C56:M56">C57+C58</f>
        <v>2</v>
      </c>
      <c r="D56" s="248">
        <f t="shared" si="41"/>
        <v>4</v>
      </c>
      <c r="E56" s="248">
        <f t="shared" si="41"/>
        <v>65</v>
      </c>
      <c r="F56" s="248">
        <f t="shared" si="41"/>
        <v>53</v>
      </c>
      <c r="G56" s="249">
        <f t="shared" si="41"/>
        <v>9</v>
      </c>
      <c r="H56" s="250">
        <f t="shared" si="41"/>
        <v>2</v>
      </c>
      <c r="I56" s="251">
        <f t="shared" si="41"/>
        <v>22</v>
      </c>
      <c r="J56" s="250">
        <f t="shared" si="41"/>
        <v>0</v>
      </c>
      <c r="K56" s="251">
        <f t="shared" si="41"/>
        <v>0</v>
      </c>
      <c r="L56" s="250">
        <f t="shared" si="41"/>
        <v>2</v>
      </c>
      <c r="M56" s="251">
        <f t="shared" si="41"/>
        <v>31</v>
      </c>
      <c r="N56" s="266">
        <v>0</v>
      </c>
      <c r="O56" s="249">
        <v>0</v>
      </c>
      <c r="P56" s="266">
        <v>0</v>
      </c>
      <c r="Q56" s="249">
        <v>0</v>
      </c>
      <c r="R56" s="250">
        <f>R57+R58</f>
        <v>0</v>
      </c>
      <c r="S56" s="249">
        <f>S57+S58</f>
        <v>0</v>
      </c>
      <c r="T56" s="250">
        <f t="shared" si="40"/>
        <v>0</v>
      </c>
      <c r="U56" s="249">
        <f t="shared" si="40"/>
        <v>0</v>
      </c>
      <c r="V56" s="250">
        <f>V57+V58</f>
        <v>0</v>
      </c>
      <c r="W56" s="251">
        <f>W57+W58</f>
        <v>0</v>
      </c>
      <c r="X56" s="253">
        <f>X57+X58</f>
        <v>4</v>
      </c>
      <c r="Y56" s="248">
        <f>Y57+Y58</f>
        <v>15</v>
      </c>
      <c r="AA56" s="84"/>
    </row>
    <row r="57" spans="1:27" ht="48" customHeight="1">
      <c r="A57" s="5"/>
      <c r="B57" s="267" t="s">
        <v>80</v>
      </c>
      <c r="C57" s="248">
        <v>1</v>
      </c>
      <c r="D57" s="248">
        <v>2</v>
      </c>
      <c r="E57" s="248">
        <v>35</v>
      </c>
      <c r="F57" s="248">
        <f>K57+S57+M57+I57</f>
        <v>25</v>
      </c>
      <c r="G57" s="249">
        <v>5</v>
      </c>
      <c r="H57" s="250">
        <v>1</v>
      </c>
      <c r="I57" s="251">
        <v>8</v>
      </c>
      <c r="J57" s="250">
        <v>0</v>
      </c>
      <c r="K57" s="251">
        <v>0</v>
      </c>
      <c r="L57" s="250">
        <v>1</v>
      </c>
      <c r="M57" s="251">
        <v>17</v>
      </c>
      <c r="N57" s="250">
        <f>N59+N60+N61</f>
        <v>0</v>
      </c>
      <c r="O57" s="249">
        <f>O59+O60+O61</f>
        <v>0</v>
      </c>
      <c r="P57" s="250">
        <f>P59+P60+P61</f>
        <v>0</v>
      </c>
      <c r="Q57" s="249">
        <f>Q59+Q60+Q61</f>
        <v>0</v>
      </c>
      <c r="R57" s="250">
        <v>0</v>
      </c>
      <c r="S57" s="249">
        <v>0</v>
      </c>
      <c r="T57" s="250">
        <f t="shared" si="40"/>
        <v>0</v>
      </c>
      <c r="U57" s="249">
        <f t="shared" si="40"/>
        <v>0</v>
      </c>
      <c r="V57" s="250">
        <v>0</v>
      </c>
      <c r="W57" s="251">
        <v>0</v>
      </c>
      <c r="X57" s="253">
        <v>2</v>
      </c>
      <c r="Y57" s="254">
        <v>7</v>
      </c>
      <c r="AA57" s="67"/>
    </row>
    <row r="58" spans="1:27" ht="39.75" customHeight="1" thickBot="1">
      <c r="A58" s="5"/>
      <c r="B58" s="106" t="s">
        <v>81</v>
      </c>
      <c r="C58" s="71">
        <v>1</v>
      </c>
      <c r="D58" s="72">
        <v>2</v>
      </c>
      <c r="E58" s="72">
        <v>30</v>
      </c>
      <c r="F58" s="248">
        <f>K58+S58+M58+I58</f>
        <v>28</v>
      </c>
      <c r="G58" s="89">
        <v>4</v>
      </c>
      <c r="H58" s="71">
        <v>1</v>
      </c>
      <c r="I58" s="73">
        <v>14</v>
      </c>
      <c r="J58" s="71">
        <v>0</v>
      </c>
      <c r="K58" s="73">
        <v>0</v>
      </c>
      <c r="L58" s="71">
        <v>1</v>
      </c>
      <c r="M58" s="73">
        <v>14</v>
      </c>
      <c r="N58" s="256">
        <f>N59+N60</f>
        <v>0</v>
      </c>
      <c r="O58" s="255">
        <f>O59+O60</f>
        <v>0</v>
      </c>
      <c r="P58" s="256">
        <f>P59+P60</f>
        <v>0</v>
      </c>
      <c r="Q58" s="255">
        <f>Q59+Q60</f>
        <v>0</v>
      </c>
      <c r="R58" s="71">
        <v>0</v>
      </c>
      <c r="S58" s="89">
        <v>0</v>
      </c>
      <c r="T58" s="250">
        <f t="shared" si="40"/>
        <v>0</v>
      </c>
      <c r="U58" s="249">
        <f t="shared" si="40"/>
        <v>0</v>
      </c>
      <c r="V58" s="71">
        <v>0</v>
      </c>
      <c r="W58" s="73">
        <v>0</v>
      </c>
      <c r="X58" s="92">
        <v>2</v>
      </c>
      <c r="Y58" s="72">
        <v>8</v>
      </c>
      <c r="AA58" s="67"/>
    </row>
    <row r="59" spans="1:27" ht="24.75" customHeight="1" thickBot="1">
      <c r="A59" s="5"/>
      <c r="B59" s="51" t="s">
        <v>28</v>
      </c>
      <c r="C59" s="29">
        <f aca="true" t="shared" si="42" ref="C59:M59">C60+C61</f>
        <v>2</v>
      </c>
      <c r="D59" s="29">
        <f t="shared" si="42"/>
        <v>8</v>
      </c>
      <c r="E59" s="29">
        <f t="shared" si="42"/>
        <v>186</v>
      </c>
      <c r="F59" s="29">
        <f t="shared" si="42"/>
        <v>132</v>
      </c>
      <c r="G59" s="227">
        <f t="shared" si="42"/>
        <v>26</v>
      </c>
      <c r="H59" s="119">
        <f t="shared" si="42"/>
        <v>4</v>
      </c>
      <c r="I59" s="120">
        <f t="shared" si="42"/>
        <v>68</v>
      </c>
      <c r="J59" s="119">
        <f t="shared" si="42"/>
        <v>0</v>
      </c>
      <c r="K59" s="120">
        <f t="shared" si="42"/>
        <v>0</v>
      </c>
      <c r="L59" s="119">
        <f t="shared" si="42"/>
        <v>4</v>
      </c>
      <c r="M59" s="120">
        <f t="shared" si="42"/>
        <v>64</v>
      </c>
      <c r="N59" s="100">
        <v>0</v>
      </c>
      <c r="O59" s="101">
        <v>0</v>
      </c>
      <c r="P59" s="100">
        <v>0</v>
      </c>
      <c r="Q59" s="101">
        <v>0</v>
      </c>
      <c r="R59" s="119">
        <f aca="true" t="shared" si="43" ref="R59:X59">R60+R61</f>
        <v>0</v>
      </c>
      <c r="S59" s="227">
        <f t="shared" si="43"/>
        <v>0</v>
      </c>
      <c r="T59" s="119">
        <f t="shared" si="43"/>
        <v>0</v>
      </c>
      <c r="U59" s="227">
        <f t="shared" si="43"/>
        <v>0</v>
      </c>
      <c r="V59" s="119">
        <f t="shared" si="43"/>
        <v>0</v>
      </c>
      <c r="W59" s="120">
        <f t="shared" si="43"/>
        <v>0</v>
      </c>
      <c r="X59" s="229">
        <f t="shared" si="43"/>
        <v>2</v>
      </c>
      <c r="Y59" s="118">
        <f>SUM(Y60:Y61)</f>
        <v>32</v>
      </c>
      <c r="AA59" s="84"/>
    </row>
    <row r="60" spans="1:27" ht="39.75" customHeight="1">
      <c r="A60" s="5"/>
      <c r="B60" s="56" t="s">
        <v>82</v>
      </c>
      <c r="C60" s="29">
        <v>1</v>
      </c>
      <c r="D60" s="29">
        <v>4</v>
      </c>
      <c r="E60" s="29">
        <v>75</v>
      </c>
      <c r="F60" s="29">
        <f>K60+S60+M60+I60</f>
        <v>68</v>
      </c>
      <c r="G60" s="227">
        <v>16</v>
      </c>
      <c r="H60" s="119">
        <v>1</v>
      </c>
      <c r="I60" s="120">
        <v>16</v>
      </c>
      <c r="J60" s="119">
        <v>0</v>
      </c>
      <c r="K60" s="120">
        <v>0</v>
      </c>
      <c r="L60" s="119">
        <v>3</v>
      </c>
      <c r="M60" s="120">
        <v>52</v>
      </c>
      <c r="N60" s="119">
        <v>0</v>
      </c>
      <c r="O60" s="227">
        <v>0</v>
      </c>
      <c r="P60" s="119">
        <v>0</v>
      </c>
      <c r="Q60" s="227">
        <v>0</v>
      </c>
      <c r="R60" s="119">
        <v>0</v>
      </c>
      <c r="S60" s="227">
        <v>0</v>
      </c>
      <c r="T60" s="119">
        <f>T61+T62</f>
        <v>0</v>
      </c>
      <c r="U60" s="227">
        <f>U61+U62</f>
        <v>0</v>
      </c>
      <c r="V60" s="119">
        <v>0</v>
      </c>
      <c r="W60" s="120">
        <v>0</v>
      </c>
      <c r="X60" s="229">
        <v>0</v>
      </c>
      <c r="Y60" s="29">
        <v>14</v>
      </c>
      <c r="AA60" s="67"/>
    </row>
    <row r="61" spans="1:27" ht="44.25" customHeight="1">
      <c r="A61" s="5"/>
      <c r="B61" s="52" t="s">
        <v>83</v>
      </c>
      <c r="C61" s="29">
        <v>1</v>
      </c>
      <c r="D61" s="29">
        <v>4</v>
      </c>
      <c r="E61" s="29">
        <v>111</v>
      </c>
      <c r="F61" s="29">
        <v>64</v>
      </c>
      <c r="G61" s="227">
        <v>10</v>
      </c>
      <c r="H61" s="119">
        <v>3</v>
      </c>
      <c r="I61" s="120">
        <v>52</v>
      </c>
      <c r="J61" s="119">
        <v>0</v>
      </c>
      <c r="K61" s="120">
        <v>0</v>
      </c>
      <c r="L61" s="119">
        <v>1</v>
      </c>
      <c r="M61" s="120">
        <v>12</v>
      </c>
      <c r="N61" s="119">
        <f aca="true" t="shared" si="44" ref="N61:Q62">N62+N63</f>
        <v>0</v>
      </c>
      <c r="O61" s="227">
        <f t="shared" si="44"/>
        <v>0</v>
      </c>
      <c r="P61" s="119">
        <f t="shared" si="44"/>
        <v>0</v>
      </c>
      <c r="Q61" s="227">
        <f t="shared" si="44"/>
        <v>0</v>
      </c>
      <c r="R61" s="119">
        <v>0</v>
      </c>
      <c r="S61" s="227">
        <v>0</v>
      </c>
      <c r="T61" s="119">
        <f>T62+T63</f>
        <v>0</v>
      </c>
      <c r="U61" s="227">
        <f>U62+U63</f>
        <v>0</v>
      </c>
      <c r="V61" s="119">
        <v>0</v>
      </c>
      <c r="W61" s="120">
        <v>0</v>
      </c>
      <c r="X61" s="229">
        <v>2</v>
      </c>
      <c r="Y61" s="118">
        <v>18</v>
      </c>
      <c r="AA61" s="67"/>
    </row>
    <row r="62" spans="1:27" ht="32.25" customHeight="1">
      <c r="A62" s="5"/>
      <c r="B62" s="107" t="s">
        <v>36</v>
      </c>
      <c r="C62" s="268">
        <f aca="true" t="shared" si="45" ref="C62:M62">C64+C66</f>
        <v>2</v>
      </c>
      <c r="D62" s="268">
        <f t="shared" si="45"/>
        <v>7</v>
      </c>
      <c r="E62" s="268">
        <f t="shared" si="45"/>
        <v>175</v>
      </c>
      <c r="F62" s="268">
        <f>F63+F65</f>
        <v>130</v>
      </c>
      <c r="G62" s="268">
        <f>G63+G65</f>
        <v>92</v>
      </c>
      <c r="H62" s="269">
        <f t="shared" si="45"/>
        <v>3</v>
      </c>
      <c r="I62" s="270">
        <f t="shared" si="45"/>
        <v>67</v>
      </c>
      <c r="J62" s="269">
        <f t="shared" si="45"/>
        <v>0</v>
      </c>
      <c r="K62" s="270">
        <f t="shared" si="45"/>
        <v>0</v>
      </c>
      <c r="L62" s="269">
        <f t="shared" si="45"/>
        <v>3</v>
      </c>
      <c r="M62" s="270">
        <f t="shared" si="45"/>
        <v>42</v>
      </c>
      <c r="N62" s="271">
        <f t="shared" si="44"/>
        <v>0</v>
      </c>
      <c r="O62" s="272">
        <f t="shared" si="44"/>
        <v>0</v>
      </c>
      <c r="P62" s="271">
        <f t="shared" si="44"/>
        <v>0</v>
      </c>
      <c r="Q62" s="272">
        <f t="shared" si="44"/>
        <v>0</v>
      </c>
      <c r="R62" s="269">
        <f aca="true" t="shared" si="46" ref="R62:Y62">R64+R66</f>
        <v>0</v>
      </c>
      <c r="S62" s="269">
        <f t="shared" si="46"/>
        <v>0</v>
      </c>
      <c r="T62" s="269">
        <f t="shared" si="46"/>
        <v>0</v>
      </c>
      <c r="U62" s="273">
        <f t="shared" si="46"/>
        <v>0</v>
      </c>
      <c r="V62" s="269">
        <f t="shared" si="46"/>
        <v>0</v>
      </c>
      <c r="W62" s="270">
        <f t="shared" si="46"/>
        <v>0</v>
      </c>
      <c r="X62" s="274">
        <f t="shared" si="46"/>
        <v>1</v>
      </c>
      <c r="Y62" s="268">
        <f t="shared" si="46"/>
        <v>0</v>
      </c>
      <c r="AA62" s="84"/>
    </row>
    <row r="63" spans="1:27" ht="32.25" customHeight="1">
      <c r="A63" s="5"/>
      <c r="B63" s="107" t="s">
        <v>44</v>
      </c>
      <c r="C63" s="268">
        <v>1</v>
      </c>
      <c r="D63" s="268">
        <v>1</v>
      </c>
      <c r="E63" s="268">
        <v>20</v>
      </c>
      <c r="F63" s="268">
        <f>I63+M63+O63</f>
        <v>36</v>
      </c>
      <c r="G63" s="275">
        <v>36</v>
      </c>
      <c r="H63" s="269">
        <v>1</v>
      </c>
      <c r="I63" s="270">
        <v>36</v>
      </c>
      <c r="J63" s="269">
        <v>0</v>
      </c>
      <c r="K63" s="270">
        <v>0</v>
      </c>
      <c r="L63" s="269">
        <v>0</v>
      </c>
      <c r="M63" s="270">
        <v>0</v>
      </c>
      <c r="N63" s="271">
        <v>0</v>
      </c>
      <c r="O63" s="272">
        <v>0</v>
      </c>
      <c r="P63" s="271">
        <v>0</v>
      </c>
      <c r="Q63" s="272">
        <v>0</v>
      </c>
      <c r="R63" s="269">
        <v>0</v>
      </c>
      <c r="S63" s="275">
        <v>0</v>
      </c>
      <c r="T63" s="269">
        <f aca="true" t="shared" si="47" ref="T63:U66">T65+T67</f>
        <v>0</v>
      </c>
      <c r="U63" s="273">
        <f t="shared" si="47"/>
        <v>0</v>
      </c>
      <c r="V63" s="269">
        <v>0</v>
      </c>
      <c r="W63" s="270">
        <v>0</v>
      </c>
      <c r="X63" s="274">
        <v>1</v>
      </c>
      <c r="Y63" s="268"/>
      <c r="AA63" s="85"/>
    </row>
    <row r="64" spans="1:27" ht="32.25" customHeight="1">
      <c r="A64" s="5"/>
      <c r="B64" s="107" t="s">
        <v>3</v>
      </c>
      <c r="C64" s="268">
        <v>1</v>
      </c>
      <c r="D64" s="268">
        <v>1</v>
      </c>
      <c r="E64" s="268">
        <v>20</v>
      </c>
      <c r="F64" s="268">
        <f>I64+M64+O64</f>
        <v>36</v>
      </c>
      <c r="G64" s="275">
        <v>36</v>
      </c>
      <c r="H64" s="269">
        <v>1</v>
      </c>
      <c r="I64" s="270">
        <v>36</v>
      </c>
      <c r="J64" s="269">
        <v>0</v>
      </c>
      <c r="K64" s="270">
        <v>0</v>
      </c>
      <c r="L64" s="269">
        <v>0</v>
      </c>
      <c r="M64" s="270">
        <v>0</v>
      </c>
      <c r="N64" s="98">
        <v>0</v>
      </c>
      <c r="O64" s="99">
        <v>0</v>
      </c>
      <c r="P64" s="98">
        <v>0</v>
      </c>
      <c r="Q64" s="99">
        <v>0</v>
      </c>
      <c r="R64" s="269">
        <v>0</v>
      </c>
      <c r="S64" s="275">
        <v>0</v>
      </c>
      <c r="T64" s="269">
        <f t="shared" si="47"/>
        <v>0</v>
      </c>
      <c r="U64" s="273">
        <f t="shared" si="47"/>
        <v>0</v>
      </c>
      <c r="V64" s="269">
        <v>0</v>
      </c>
      <c r="W64" s="270">
        <v>0</v>
      </c>
      <c r="X64" s="274">
        <v>1</v>
      </c>
      <c r="Y64" s="268">
        <v>0</v>
      </c>
      <c r="AA64" s="86"/>
    </row>
    <row r="65" spans="1:27" ht="32.25" customHeight="1">
      <c r="A65" s="5"/>
      <c r="B65" s="108" t="s">
        <v>33</v>
      </c>
      <c r="C65" s="268">
        <v>1</v>
      </c>
      <c r="D65" s="268">
        <v>6</v>
      </c>
      <c r="E65" s="268">
        <v>155</v>
      </c>
      <c r="F65" s="268">
        <f>I65+M65+O65</f>
        <v>94</v>
      </c>
      <c r="G65" s="275">
        <v>56</v>
      </c>
      <c r="H65" s="269">
        <v>2</v>
      </c>
      <c r="I65" s="270">
        <v>31</v>
      </c>
      <c r="J65" s="269">
        <v>0</v>
      </c>
      <c r="K65" s="270">
        <v>0</v>
      </c>
      <c r="L65" s="269">
        <v>3</v>
      </c>
      <c r="M65" s="270">
        <v>42</v>
      </c>
      <c r="N65" s="271">
        <v>1</v>
      </c>
      <c r="O65" s="272">
        <v>21</v>
      </c>
      <c r="P65" s="271">
        <f>P66+P67</f>
        <v>0</v>
      </c>
      <c r="Q65" s="272">
        <f>Q66+Q67</f>
        <v>0</v>
      </c>
      <c r="R65" s="269">
        <v>0</v>
      </c>
      <c r="S65" s="275">
        <v>0</v>
      </c>
      <c r="T65" s="269">
        <f t="shared" si="47"/>
        <v>0</v>
      </c>
      <c r="U65" s="273">
        <f t="shared" si="47"/>
        <v>0</v>
      </c>
      <c r="V65" s="269">
        <v>0</v>
      </c>
      <c r="W65" s="270">
        <v>0</v>
      </c>
      <c r="X65" s="274">
        <v>2</v>
      </c>
      <c r="Y65" s="268">
        <v>7</v>
      </c>
      <c r="AA65" s="85"/>
    </row>
    <row r="66" spans="1:27" ht="37.5" customHeight="1" thickBot="1">
      <c r="A66" s="5"/>
      <c r="B66" s="109" t="s">
        <v>8</v>
      </c>
      <c r="C66" s="268">
        <v>1</v>
      </c>
      <c r="D66" s="268">
        <v>6</v>
      </c>
      <c r="E66" s="268">
        <v>155</v>
      </c>
      <c r="F66" s="268">
        <v>94</v>
      </c>
      <c r="G66" s="275">
        <v>56</v>
      </c>
      <c r="H66" s="269">
        <v>2</v>
      </c>
      <c r="I66" s="270">
        <v>31</v>
      </c>
      <c r="J66" s="269">
        <v>0</v>
      </c>
      <c r="K66" s="270">
        <v>0</v>
      </c>
      <c r="L66" s="269">
        <v>3</v>
      </c>
      <c r="M66" s="270">
        <v>42</v>
      </c>
      <c r="N66" s="271">
        <v>0</v>
      </c>
      <c r="O66" s="272">
        <v>0</v>
      </c>
      <c r="P66" s="271">
        <v>0</v>
      </c>
      <c r="Q66" s="272">
        <v>0</v>
      </c>
      <c r="R66" s="269">
        <v>0</v>
      </c>
      <c r="S66" s="275">
        <v>0</v>
      </c>
      <c r="T66" s="269">
        <f t="shared" si="47"/>
        <v>0</v>
      </c>
      <c r="U66" s="273">
        <f t="shared" si="47"/>
        <v>0</v>
      </c>
      <c r="V66" s="269">
        <v>0</v>
      </c>
      <c r="W66" s="270">
        <v>0</v>
      </c>
      <c r="X66" s="274"/>
      <c r="Y66" s="268"/>
      <c r="AA66" s="86"/>
    </row>
    <row r="67" spans="1:25" ht="34.5" customHeight="1" thickBot="1">
      <c r="A67" s="5"/>
      <c r="B67" s="66"/>
      <c r="C67" s="276"/>
      <c r="D67" s="276"/>
      <c r="E67" s="276"/>
      <c r="F67" s="276"/>
      <c r="G67" s="277"/>
      <c r="H67" s="278"/>
      <c r="I67" s="279"/>
      <c r="J67" s="278"/>
      <c r="K67" s="279"/>
      <c r="L67" s="278"/>
      <c r="M67" s="279"/>
      <c r="N67" s="280"/>
      <c r="O67" s="281"/>
      <c r="P67" s="280"/>
      <c r="Q67" s="281"/>
      <c r="R67" s="278"/>
      <c r="S67" s="282"/>
      <c r="T67" s="283"/>
      <c r="U67" s="284"/>
      <c r="V67" s="278"/>
      <c r="W67" s="279"/>
      <c r="X67" s="285"/>
      <c r="Y67" s="276"/>
    </row>
    <row r="68" spans="1:11" ht="31.5" customHeight="1">
      <c r="A68" s="5"/>
      <c r="C68" s="8"/>
      <c r="D68" s="8"/>
      <c r="E68" s="8"/>
      <c r="F68" s="8"/>
      <c r="G68" s="8"/>
      <c r="H68" s="8"/>
      <c r="I68" s="8"/>
      <c r="J68" s="8"/>
      <c r="K68" s="8"/>
    </row>
    <row r="69" spans="1:11" ht="29.25" customHeight="1">
      <c r="A69" s="5"/>
      <c r="C69" s="8"/>
      <c r="D69" s="8"/>
      <c r="E69" s="8"/>
      <c r="F69" s="8"/>
      <c r="G69" s="8"/>
      <c r="H69" s="8"/>
      <c r="I69" s="8"/>
      <c r="J69" s="8"/>
      <c r="K69" s="8"/>
    </row>
    <row r="70" spans="1:11" ht="35.25" customHeight="1">
      <c r="A70" s="4"/>
      <c r="C70" s="8"/>
      <c r="D70" s="8"/>
      <c r="E70" s="8"/>
      <c r="F70" s="8"/>
      <c r="G70" s="8"/>
      <c r="H70" s="8"/>
      <c r="I70" s="8"/>
      <c r="J70" s="8"/>
      <c r="K70" s="8"/>
    </row>
    <row r="71" ht="35.25" customHeight="1">
      <c r="A71" s="3"/>
    </row>
    <row r="72" ht="35.25" customHeight="1">
      <c r="A72" s="3"/>
    </row>
  </sheetData>
  <sheetProtection/>
  <mergeCells count="19">
    <mergeCell ref="W1:Y1"/>
    <mergeCell ref="B2:Y2"/>
    <mergeCell ref="B3:B6"/>
    <mergeCell ref="C3:G4"/>
    <mergeCell ref="H3:U3"/>
    <mergeCell ref="V3:W5"/>
    <mergeCell ref="X3:X6"/>
    <mergeCell ref="Y3:Y6"/>
    <mergeCell ref="J4:K5"/>
    <mergeCell ref="R4:S5"/>
    <mergeCell ref="T4:U5"/>
    <mergeCell ref="L4:M5"/>
    <mergeCell ref="H4:I5"/>
    <mergeCell ref="C5:C6"/>
    <mergeCell ref="D5:D6"/>
    <mergeCell ref="E5:E6"/>
    <mergeCell ref="F5:G5"/>
    <mergeCell ref="P4:Q5"/>
    <mergeCell ref="N4:O5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view="pageBreakPreview" zoomScale="71" zoomScaleNormal="75" zoomScaleSheetLayoutView="71" workbookViewId="0" topLeftCell="A37">
      <selection activeCell="I64" sqref="I64"/>
    </sheetView>
  </sheetViews>
  <sheetFormatPr defaultColWidth="9.140625" defaultRowHeight="71.25" customHeight="1"/>
  <cols>
    <col min="1" max="1" width="73.00390625" style="0" customWidth="1"/>
    <col min="2" max="2" width="17.7109375" style="0" customWidth="1"/>
    <col min="3" max="3" width="13.00390625" style="0" customWidth="1"/>
    <col min="4" max="4" width="10.7109375" style="0" customWidth="1"/>
    <col min="5" max="5" width="10.421875" style="0" customWidth="1"/>
    <col min="6" max="6" width="12.00390625" style="0" customWidth="1"/>
    <col min="7" max="7" width="17.7109375" style="0" customWidth="1"/>
    <col min="12" max="12" width="17.421875" style="0" customWidth="1"/>
    <col min="17" max="17" width="0.42578125" style="0" customWidth="1"/>
  </cols>
  <sheetData>
    <row r="1" spans="1:16" ht="66" customHeight="1" thickBot="1">
      <c r="A1" s="223" t="s">
        <v>46</v>
      </c>
      <c r="B1" s="224"/>
      <c r="C1" s="224"/>
      <c r="D1" s="224"/>
      <c r="E1" s="224"/>
      <c r="F1" s="224"/>
      <c r="G1" s="225"/>
      <c r="H1" s="225"/>
      <c r="I1" s="225"/>
      <c r="J1" s="225"/>
      <c r="K1" s="225"/>
      <c r="L1" s="225"/>
      <c r="M1" s="225"/>
      <c r="N1" s="225"/>
      <c r="O1" s="225"/>
      <c r="P1" s="226"/>
    </row>
    <row r="2" spans="1:16" ht="24" customHeight="1">
      <c r="A2" s="209" t="s">
        <v>2</v>
      </c>
      <c r="B2" s="192" t="s">
        <v>48</v>
      </c>
      <c r="C2" s="212"/>
      <c r="D2" s="212"/>
      <c r="E2" s="212"/>
      <c r="F2" s="193"/>
      <c r="G2" s="192" t="s">
        <v>49</v>
      </c>
      <c r="H2" s="212"/>
      <c r="I2" s="212"/>
      <c r="J2" s="212"/>
      <c r="K2" s="193"/>
      <c r="L2" s="192" t="s">
        <v>40</v>
      </c>
      <c r="M2" s="212"/>
      <c r="N2" s="212"/>
      <c r="O2" s="212"/>
      <c r="P2" s="193"/>
    </row>
    <row r="3" spans="1:16" ht="9" customHeight="1">
      <c r="A3" s="210"/>
      <c r="B3" s="194"/>
      <c r="C3" s="213"/>
      <c r="D3" s="213"/>
      <c r="E3" s="213"/>
      <c r="F3" s="195"/>
      <c r="G3" s="194"/>
      <c r="H3" s="213"/>
      <c r="I3" s="213"/>
      <c r="J3" s="213"/>
      <c r="K3" s="195"/>
      <c r="L3" s="194"/>
      <c r="M3" s="213"/>
      <c r="N3" s="213"/>
      <c r="O3" s="213"/>
      <c r="P3" s="195"/>
    </row>
    <row r="4" spans="1:16" ht="31.5" customHeight="1">
      <c r="A4" s="210"/>
      <c r="B4" s="196" t="s">
        <v>41</v>
      </c>
      <c r="C4" s="198" t="s">
        <v>24</v>
      </c>
      <c r="D4" s="198" t="s">
        <v>26</v>
      </c>
      <c r="E4" s="200" t="s">
        <v>23</v>
      </c>
      <c r="F4" s="222"/>
      <c r="G4" s="196" t="s">
        <v>41</v>
      </c>
      <c r="H4" s="198" t="s">
        <v>24</v>
      </c>
      <c r="I4" s="198" t="s">
        <v>26</v>
      </c>
      <c r="J4" s="200" t="s">
        <v>23</v>
      </c>
      <c r="K4" s="222"/>
      <c r="L4" s="196" t="s">
        <v>41</v>
      </c>
      <c r="M4" s="198" t="s">
        <v>24</v>
      </c>
      <c r="N4" s="198" t="s">
        <v>26</v>
      </c>
      <c r="O4" s="200" t="s">
        <v>23</v>
      </c>
      <c r="P4" s="222"/>
    </row>
    <row r="5" spans="1:16" ht="33" customHeight="1" thickBot="1">
      <c r="A5" s="211"/>
      <c r="B5" s="197"/>
      <c r="C5" s="199"/>
      <c r="D5" s="199"/>
      <c r="E5" s="15" t="s">
        <v>30</v>
      </c>
      <c r="F5" s="16" t="s">
        <v>29</v>
      </c>
      <c r="G5" s="197"/>
      <c r="H5" s="199"/>
      <c r="I5" s="199"/>
      <c r="J5" s="15" t="s">
        <v>30</v>
      </c>
      <c r="K5" s="16" t="s">
        <v>29</v>
      </c>
      <c r="L5" s="197"/>
      <c r="M5" s="199"/>
      <c r="N5" s="199"/>
      <c r="O5" s="15" t="s">
        <v>30</v>
      </c>
      <c r="P5" s="16" t="s">
        <v>29</v>
      </c>
    </row>
    <row r="6" spans="1:16" ht="58.5" customHeight="1">
      <c r="A6" s="27" t="s">
        <v>37</v>
      </c>
      <c r="B6" s="119">
        <f>B27+B44+B51+B52+B53+B55+B56+B58+B59+B60</f>
        <v>38</v>
      </c>
      <c r="C6" s="29">
        <f>C27+C44+C49+C54+C57+C60</f>
        <v>358</v>
      </c>
      <c r="D6" s="29">
        <f>D27+D44+D49+D54+D57+D60</f>
        <v>8360</v>
      </c>
      <c r="E6" s="29">
        <f>E27+E44+E49+E54+E57+E60</f>
        <v>7720</v>
      </c>
      <c r="F6" s="120">
        <f>F27+F44+F49+F54+F57+F60</f>
        <v>1280</v>
      </c>
      <c r="G6" s="119">
        <f>G27+G44+G51+G52+G53+G55+G56+G58+G59+G60</f>
        <v>40</v>
      </c>
      <c r="H6" s="29">
        <f>H27+H44+H49+H54+H57+H60</f>
        <v>371</v>
      </c>
      <c r="I6" s="29">
        <f>I27+I44+I49+I54+I57+I60</f>
        <v>8251</v>
      </c>
      <c r="J6" s="29">
        <f>J27+J44+J49+J54+J57+J60</f>
        <v>7467</v>
      </c>
      <c r="K6" s="120">
        <f>K27+K44+K49+K54+K57+K60</f>
        <v>1124</v>
      </c>
      <c r="L6" s="119">
        <f>G6-B6</f>
        <v>2</v>
      </c>
      <c r="M6" s="29">
        <f aca="true" t="shared" si="0" ref="M6:P8">H6-C6</f>
        <v>13</v>
      </c>
      <c r="N6" s="29">
        <f t="shared" si="0"/>
        <v>-109</v>
      </c>
      <c r="O6" s="29">
        <f t="shared" si="0"/>
        <v>-253</v>
      </c>
      <c r="P6" s="120">
        <f t="shared" si="0"/>
        <v>-156</v>
      </c>
    </row>
    <row r="7" spans="1:16" ht="51.75" customHeight="1">
      <c r="A7" s="28" t="s">
        <v>35</v>
      </c>
      <c r="B7" s="119">
        <f>B27+B44+B51+B52+B53+B55+B56+B58+B59</f>
        <v>36</v>
      </c>
      <c r="C7" s="29">
        <f>C27+C44+C49+C57+C54</f>
        <v>351</v>
      </c>
      <c r="D7" s="29">
        <f>D27+D44+D49+D54+D57</f>
        <v>8185</v>
      </c>
      <c r="E7" s="29">
        <f>E27+E44+E49+E54+E57</f>
        <v>7590</v>
      </c>
      <c r="F7" s="120">
        <f>F27+F44+F49+F54+F57</f>
        <v>1217</v>
      </c>
      <c r="G7" s="119">
        <f>G27+G44+G51+G52+G53+G55+G56+G58+G59</f>
        <v>38</v>
      </c>
      <c r="H7" s="29">
        <f>H27+H44+H49+H57+H54</f>
        <v>364</v>
      </c>
      <c r="I7" s="29">
        <f>I27+I44+I49+I54+I57</f>
        <v>8076</v>
      </c>
      <c r="J7" s="29">
        <f>J27+J44+J49+J54+J57</f>
        <v>7337</v>
      </c>
      <c r="K7" s="120">
        <f>K27+K44+K49+K54+K57</f>
        <v>1124</v>
      </c>
      <c r="L7" s="119">
        <f>G7-B7</f>
        <v>2</v>
      </c>
      <c r="M7" s="29">
        <f t="shared" si="0"/>
        <v>13</v>
      </c>
      <c r="N7" s="29">
        <f t="shared" si="0"/>
        <v>-109</v>
      </c>
      <c r="O7" s="29">
        <f t="shared" si="0"/>
        <v>-253</v>
      </c>
      <c r="P7" s="120">
        <f t="shared" si="0"/>
        <v>-93</v>
      </c>
    </row>
    <row r="8" spans="1:16" ht="51.75" customHeight="1" thickBot="1">
      <c r="A8" s="30" t="s">
        <v>39</v>
      </c>
      <c r="B8" s="119">
        <f aca="true" t="shared" si="1" ref="B8:K8">B60</f>
        <v>2</v>
      </c>
      <c r="C8" s="29">
        <f t="shared" si="1"/>
        <v>7</v>
      </c>
      <c r="D8" s="29">
        <f t="shared" si="1"/>
        <v>175</v>
      </c>
      <c r="E8" s="29">
        <f t="shared" si="1"/>
        <v>130</v>
      </c>
      <c r="F8" s="120">
        <f t="shared" si="1"/>
        <v>63</v>
      </c>
      <c r="G8" s="119">
        <f t="shared" si="1"/>
        <v>2</v>
      </c>
      <c r="H8" s="29">
        <f t="shared" si="1"/>
        <v>7</v>
      </c>
      <c r="I8" s="29">
        <f t="shared" si="1"/>
        <v>175</v>
      </c>
      <c r="J8" s="29">
        <f t="shared" si="1"/>
        <v>130</v>
      </c>
      <c r="K8" s="120">
        <f t="shared" si="1"/>
        <v>0</v>
      </c>
      <c r="L8" s="119">
        <f>G8-B8</f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120">
        <f t="shared" si="0"/>
        <v>-63</v>
      </c>
    </row>
    <row r="9" spans="1:16" ht="42.75" customHeight="1">
      <c r="A9" s="31" t="s">
        <v>35</v>
      </c>
      <c r="B9" s="121"/>
      <c r="C9" s="57"/>
      <c r="D9" s="57"/>
      <c r="E9" s="57"/>
      <c r="F9" s="122"/>
      <c r="G9" s="121"/>
      <c r="H9" s="57"/>
      <c r="I9" s="57"/>
      <c r="J9" s="57"/>
      <c r="K9" s="122"/>
      <c r="L9" s="121"/>
      <c r="M9" s="57"/>
      <c r="N9" s="57"/>
      <c r="O9" s="57"/>
      <c r="P9" s="122"/>
    </row>
    <row r="10" spans="1:16" ht="24.75" customHeight="1">
      <c r="A10" s="32" t="s">
        <v>4</v>
      </c>
      <c r="B10" s="121">
        <f aca="true" t="shared" si="2" ref="B10:K10">B28+B29+B30+B31+B46+B47</f>
        <v>10</v>
      </c>
      <c r="C10" s="57">
        <f t="shared" si="2"/>
        <v>118</v>
      </c>
      <c r="D10" s="57">
        <f t="shared" si="2"/>
        <v>2646</v>
      </c>
      <c r="E10" s="57">
        <f t="shared" si="2"/>
        <v>2430</v>
      </c>
      <c r="F10" s="122">
        <f t="shared" si="2"/>
        <v>445</v>
      </c>
      <c r="G10" s="121">
        <f t="shared" si="2"/>
        <v>10</v>
      </c>
      <c r="H10" s="57">
        <f t="shared" si="2"/>
        <v>115</v>
      </c>
      <c r="I10" s="57">
        <f t="shared" si="2"/>
        <v>2516</v>
      </c>
      <c r="J10" s="57">
        <f t="shared" si="2"/>
        <v>2309</v>
      </c>
      <c r="K10" s="122">
        <f t="shared" si="2"/>
        <v>364</v>
      </c>
      <c r="L10" s="121">
        <f>G10-B10</f>
        <v>0</v>
      </c>
      <c r="M10" s="57">
        <f>H10-C10</f>
        <v>-3</v>
      </c>
      <c r="N10" s="57">
        <f>I10-D10</f>
        <v>-130</v>
      </c>
      <c r="O10" s="57">
        <f>J10-E10</f>
        <v>-121</v>
      </c>
      <c r="P10" s="122">
        <f>K10-F10</f>
        <v>-81</v>
      </c>
    </row>
    <row r="11" spans="1:16" ht="24" customHeight="1">
      <c r="A11" s="32" t="s">
        <v>5</v>
      </c>
      <c r="B11" s="121">
        <f aca="true" t="shared" si="3" ref="B11:K11">B32+B33+B48</f>
        <v>8</v>
      </c>
      <c r="C11" s="57">
        <f t="shared" si="3"/>
        <v>70</v>
      </c>
      <c r="D11" s="57">
        <f t="shared" si="3"/>
        <v>1645</v>
      </c>
      <c r="E11" s="57">
        <f t="shared" si="3"/>
        <v>1568</v>
      </c>
      <c r="F11" s="122">
        <f t="shared" si="3"/>
        <v>275</v>
      </c>
      <c r="G11" s="121">
        <f t="shared" si="3"/>
        <v>8</v>
      </c>
      <c r="H11" s="57">
        <f t="shared" si="3"/>
        <v>70</v>
      </c>
      <c r="I11" s="57">
        <f t="shared" si="3"/>
        <v>1569</v>
      </c>
      <c r="J11" s="57">
        <f t="shared" si="3"/>
        <v>1395</v>
      </c>
      <c r="K11" s="122">
        <f t="shared" si="3"/>
        <v>252</v>
      </c>
      <c r="L11" s="121">
        <f aca="true" t="shared" si="4" ref="L11:P64">G11-B11</f>
        <v>0</v>
      </c>
      <c r="M11" s="57">
        <f t="shared" si="4"/>
        <v>0</v>
      </c>
      <c r="N11" s="57">
        <f t="shared" si="4"/>
        <v>-76</v>
      </c>
      <c r="O11" s="57">
        <f t="shared" si="4"/>
        <v>-173</v>
      </c>
      <c r="P11" s="122">
        <f t="shared" si="4"/>
        <v>-23</v>
      </c>
    </row>
    <row r="12" spans="1:16" ht="21" customHeight="1">
      <c r="A12" s="32" t="s">
        <v>6</v>
      </c>
      <c r="B12" s="121">
        <f aca="true" t="shared" si="5" ref="B12:K12">B34+B35+B45</f>
        <v>3</v>
      </c>
      <c r="C12" s="57">
        <f t="shared" si="5"/>
        <v>43</v>
      </c>
      <c r="D12" s="57">
        <f t="shared" si="5"/>
        <v>1193</v>
      </c>
      <c r="E12" s="57">
        <f t="shared" si="5"/>
        <v>1099</v>
      </c>
      <c r="F12" s="122">
        <f t="shared" si="5"/>
        <v>116</v>
      </c>
      <c r="G12" s="121">
        <f t="shared" si="5"/>
        <v>3</v>
      </c>
      <c r="H12" s="57">
        <f t="shared" si="5"/>
        <v>43</v>
      </c>
      <c r="I12" s="57">
        <f t="shared" si="5"/>
        <v>1138</v>
      </c>
      <c r="J12" s="57">
        <f t="shared" si="5"/>
        <v>1051</v>
      </c>
      <c r="K12" s="122">
        <f t="shared" si="5"/>
        <v>117</v>
      </c>
      <c r="L12" s="121">
        <f t="shared" si="4"/>
        <v>0</v>
      </c>
      <c r="M12" s="57">
        <f t="shared" si="4"/>
        <v>0</v>
      </c>
      <c r="N12" s="57">
        <f t="shared" si="4"/>
        <v>-55</v>
      </c>
      <c r="O12" s="57">
        <f t="shared" si="4"/>
        <v>-48</v>
      </c>
      <c r="P12" s="122">
        <f t="shared" si="4"/>
        <v>1</v>
      </c>
    </row>
    <row r="13" spans="1:16" ht="24" customHeight="1" thickBot="1">
      <c r="A13" s="33" t="s">
        <v>7</v>
      </c>
      <c r="B13" s="121">
        <f aca="true" t="shared" si="6" ref="B13:K13">B39</f>
        <v>1</v>
      </c>
      <c r="C13" s="57">
        <f t="shared" si="6"/>
        <v>16</v>
      </c>
      <c r="D13" s="57">
        <f t="shared" si="6"/>
        <v>383</v>
      </c>
      <c r="E13" s="57">
        <f t="shared" si="6"/>
        <v>368</v>
      </c>
      <c r="F13" s="122">
        <f t="shared" si="6"/>
        <v>19</v>
      </c>
      <c r="G13" s="121">
        <f t="shared" si="6"/>
        <v>1</v>
      </c>
      <c r="H13" s="57">
        <f t="shared" si="6"/>
        <v>16</v>
      </c>
      <c r="I13" s="57">
        <f t="shared" si="6"/>
        <v>351</v>
      </c>
      <c r="J13" s="57">
        <f t="shared" si="6"/>
        <v>343</v>
      </c>
      <c r="K13" s="122">
        <f t="shared" si="6"/>
        <v>19</v>
      </c>
      <c r="L13" s="121">
        <f t="shared" si="4"/>
        <v>0</v>
      </c>
      <c r="M13" s="57">
        <f t="shared" si="4"/>
        <v>0</v>
      </c>
      <c r="N13" s="57">
        <f t="shared" si="4"/>
        <v>-32</v>
      </c>
      <c r="O13" s="57">
        <f t="shared" si="4"/>
        <v>-25</v>
      </c>
      <c r="P13" s="122">
        <f t="shared" si="4"/>
        <v>0</v>
      </c>
    </row>
    <row r="14" spans="1:16" ht="25.5" customHeight="1" thickBot="1">
      <c r="A14" s="34" t="s">
        <v>3</v>
      </c>
      <c r="B14" s="121">
        <f aca="true" t="shared" si="7" ref="B14:K14">B10+B11+B12+B13</f>
        <v>22</v>
      </c>
      <c r="C14" s="57">
        <f t="shared" si="7"/>
        <v>247</v>
      </c>
      <c r="D14" s="57">
        <f t="shared" si="7"/>
        <v>5867</v>
      </c>
      <c r="E14" s="57">
        <f t="shared" si="7"/>
        <v>5465</v>
      </c>
      <c r="F14" s="122">
        <f t="shared" si="7"/>
        <v>855</v>
      </c>
      <c r="G14" s="121">
        <f t="shared" si="7"/>
        <v>22</v>
      </c>
      <c r="H14" s="57">
        <f t="shared" si="7"/>
        <v>244</v>
      </c>
      <c r="I14" s="57">
        <f t="shared" si="7"/>
        <v>5574</v>
      </c>
      <c r="J14" s="57">
        <f t="shared" si="7"/>
        <v>5098</v>
      </c>
      <c r="K14" s="122">
        <f t="shared" si="7"/>
        <v>752</v>
      </c>
      <c r="L14" s="121">
        <f t="shared" si="4"/>
        <v>0</v>
      </c>
      <c r="M14" s="57">
        <f t="shared" si="4"/>
        <v>-3</v>
      </c>
      <c r="N14" s="57">
        <f t="shared" si="4"/>
        <v>-293</v>
      </c>
      <c r="O14" s="57">
        <f t="shared" si="4"/>
        <v>-367</v>
      </c>
      <c r="P14" s="122">
        <f t="shared" si="4"/>
        <v>-103</v>
      </c>
    </row>
    <row r="15" spans="1:16" ht="26.25" customHeight="1">
      <c r="A15" s="36" t="s">
        <v>9</v>
      </c>
      <c r="B15" s="123">
        <f aca="true" t="shared" si="8" ref="B15:K15">B36+B37+B38</f>
        <v>3</v>
      </c>
      <c r="C15" s="58">
        <f t="shared" si="8"/>
        <v>49</v>
      </c>
      <c r="D15" s="58">
        <f t="shared" si="8"/>
        <v>1093</v>
      </c>
      <c r="E15" s="58">
        <f t="shared" si="8"/>
        <v>1048</v>
      </c>
      <c r="F15" s="124">
        <f t="shared" si="8"/>
        <v>180</v>
      </c>
      <c r="G15" s="123">
        <f t="shared" si="8"/>
        <v>4</v>
      </c>
      <c r="H15" s="58">
        <f t="shared" si="8"/>
        <v>49</v>
      </c>
      <c r="I15" s="58">
        <f t="shared" si="8"/>
        <v>1007</v>
      </c>
      <c r="J15" s="58">
        <f t="shared" si="8"/>
        <v>973</v>
      </c>
      <c r="K15" s="124">
        <f t="shared" si="8"/>
        <v>120</v>
      </c>
      <c r="L15" s="123">
        <f t="shared" si="4"/>
        <v>1</v>
      </c>
      <c r="M15" s="58">
        <f t="shared" si="4"/>
        <v>0</v>
      </c>
      <c r="N15" s="58">
        <f t="shared" si="4"/>
        <v>-86</v>
      </c>
      <c r="O15" s="58">
        <f t="shared" si="4"/>
        <v>-75</v>
      </c>
      <c r="P15" s="124">
        <f t="shared" si="4"/>
        <v>-60</v>
      </c>
    </row>
    <row r="16" spans="1:16" ht="24.75" customHeight="1">
      <c r="A16" s="37" t="s">
        <v>10</v>
      </c>
      <c r="B16" s="123">
        <f aca="true" t="shared" si="9" ref="B16:K16">B40+B41</f>
        <v>2</v>
      </c>
      <c r="C16" s="58">
        <f t="shared" si="9"/>
        <v>24</v>
      </c>
      <c r="D16" s="58">
        <f t="shared" si="9"/>
        <v>515</v>
      </c>
      <c r="E16" s="58">
        <f t="shared" si="9"/>
        <v>516</v>
      </c>
      <c r="F16" s="124">
        <f t="shared" si="9"/>
        <v>0</v>
      </c>
      <c r="G16" s="123">
        <f t="shared" si="9"/>
        <v>3</v>
      </c>
      <c r="H16" s="58">
        <f t="shared" si="9"/>
        <v>39</v>
      </c>
      <c r="I16" s="58">
        <f t="shared" si="9"/>
        <v>810</v>
      </c>
      <c r="J16" s="58">
        <f t="shared" si="9"/>
        <v>788</v>
      </c>
      <c r="K16" s="124">
        <f t="shared" si="9"/>
        <v>93</v>
      </c>
      <c r="L16" s="123">
        <f t="shared" si="4"/>
        <v>1</v>
      </c>
      <c r="M16" s="58">
        <f t="shared" si="4"/>
        <v>15</v>
      </c>
      <c r="N16" s="58">
        <f t="shared" si="4"/>
        <v>295</v>
      </c>
      <c r="O16" s="58">
        <f t="shared" si="4"/>
        <v>272</v>
      </c>
      <c r="P16" s="124">
        <f t="shared" si="4"/>
        <v>93</v>
      </c>
    </row>
    <row r="17" spans="1:16" ht="23.25" customHeight="1">
      <c r="A17" s="37" t="s">
        <v>11</v>
      </c>
      <c r="B17" s="123">
        <f aca="true" t="shared" si="10" ref="B17:K17">B52</f>
        <v>1</v>
      </c>
      <c r="C17" s="58">
        <f t="shared" si="10"/>
        <v>4</v>
      </c>
      <c r="D17" s="58">
        <f t="shared" si="10"/>
        <v>105</v>
      </c>
      <c r="E17" s="58">
        <f t="shared" si="10"/>
        <v>72</v>
      </c>
      <c r="F17" s="124">
        <f t="shared" si="10"/>
        <v>18</v>
      </c>
      <c r="G17" s="123">
        <f t="shared" si="10"/>
        <v>1</v>
      </c>
      <c r="H17" s="58">
        <f t="shared" si="10"/>
        <v>5</v>
      </c>
      <c r="I17" s="58">
        <f t="shared" si="10"/>
        <v>105</v>
      </c>
      <c r="J17" s="58">
        <f t="shared" si="10"/>
        <v>62</v>
      </c>
      <c r="K17" s="124">
        <f t="shared" si="10"/>
        <v>14</v>
      </c>
      <c r="L17" s="123">
        <f t="shared" si="4"/>
        <v>0</v>
      </c>
      <c r="M17" s="58">
        <f t="shared" si="4"/>
        <v>1</v>
      </c>
      <c r="N17" s="58">
        <f t="shared" si="4"/>
        <v>0</v>
      </c>
      <c r="O17" s="58">
        <f t="shared" si="4"/>
        <v>-10</v>
      </c>
      <c r="P17" s="124">
        <f t="shared" si="4"/>
        <v>-4</v>
      </c>
    </row>
    <row r="18" spans="1:16" ht="22.5" customHeight="1">
      <c r="A18" s="37" t="s">
        <v>12</v>
      </c>
      <c r="B18" s="125">
        <f aca="true" t="shared" si="11" ref="B18:K18">B59</f>
        <v>1</v>
      </c>
      <c r="C18" s="59">
        <f t="shared" si="11"/>
        <v>5</v>
      </c>
      <c r="D18" s="59">
        <f t="shared" si="11"/>
        <v>111</v>
      </c>
      <c r="E18" s="59">
        <f t="shared" si="11"/>
        <v>90</v>
      </c>
      <c r="F18" s="126">
        <f t="shared" si="11"/>
        <v>22</v>
      </c>
      <c r="G18" s="125">
        <f t="shared" si="11"/>
        <v>1</v>
      </c>
      <c r="H18" s="59">
        <f t="shared" si="11"/>
        <v>4</v>
      </c>
      <c r="I18" s="59">
        <f t="shared" si="11"/>
        <v>111</v>
      </c>
      <c r="J18" s="59">
        <f t="shared" si="11"/>
        <v>64</v>
      </c>
      <c r="K18" s="126">
        <f t="shared" si="11"/>
        <v>10</v>
      </c>
      <c r="L18" s="123">
        <f t="shared" si="4"/>
        <v>0</v>
      </c>
      <c r="M18" s="58">
        <f t="shared" si="4"/>
        <v>-1</v>
      </c>
      <c r="N18" s="58">
        <f t="shared" si="4"/>
        <v>0</v>
      </c>
      <c r="O18" s="58">
        <f t="shared" si="4"/>
        <v>-26</v>
      </c>
      <c r="P18" s="124">
        <f t="shared" si="4"/>
        <v>-12</v>
      </c>
    </row>
    <row r="19" spans="1:16" ht="24" customHeight="1">
      <c r="A19" s="37" t="s">
        <v>13</v>
      </c>
      <c r="B19" s="125">
        <f aca="true" t="shared" si="12" ref="B19:F20">B55</f>
        <v>1</v>
      </c>
      <c r="C19" s="59">
        <f t="shared" si="12"/>
        <v>2</v>
      </c>
      <c r="D19" s="59">
        <f t="shared" si="12"/>
        <v>35</v>
      </c>
      <c r="E19" s="59">
        <f t="shared" si="12"/>
        <v>26</v>
      </c>
      <c r="F19" s="126">
        <f t="shared" si="12"/>
        <v>2</v>
      </c>
      <c r="G19" s="125">
        <f aca="true" t="shared" si="13" ref="G19:K20">G55</f>
        <v>1</v>
      </c>
      <c r="H19" s="59">
        <f t="shared" si="13"/>
        <v>2</v>
      </c>
      <c r="I19" s="59">
        <f t="shared" si="13"/>
        <v>35</v>
      </c>
      <c r="J19" s="59">
        <f t="shared" si="13"/>
        <v>25</v>
      </c>
      <c r="K19" s="126">
        <f t="shared" si="13"/>
        <v>5</v>
      </c>
      <c r="L19" s="123">
        <f t="shared" si="4"/>
        <v>0</v>
      </c>
      <c r="M19" s="58">
        <f t="shared" si="4"/>
        <v>0</v>
      </c>
      <c r="N19" s="58">
        <f t="shared" si="4"/>
        <v>0</v>
      </c>
      <c r="O19" s="58">
        <f t="shared" si="4"/>
        <v>-1</v>
      </c>
      <c r="P19" s="124">
        <f t="shared" si="4"/>
        <v>3</v>
      </c>
    </row>
    <row r="20" spans="1:16" ht="21" customHeight="1">
      <c r="A20" s="37" t="s">
        <v>14</v>
      </c>
      <c r="B20" s="125">
        <f t="shared" si="12"/>
        <v>1</v>
      </c>
      <c r="C20" s="59">
        <f t="shared" si="12"/>
        <v>2</v>
      </c>
      <c r="D20" s="59">
        <f t="shared" si="12"/>
        <v>32</v>
      </c>
      <c r="E20" s="59">
        <f t="shared" si="12"/>
        <v>31</v>
      </c>
      <c r="F20" s="126">
        <f t="shared" si="12"/>
        <v>3</v>
      </c>
      <c r="G20" s="125">
        <f t="shared" si="13"/>
        <v>1</v>
      </c>
      <c r="H20" s="59">
        <f t="shared" si="13"/>
        <v>2</v>
      </c>
      <c r="I20" s="59">
        <f t="shared" si="13"/>
        <v>30</v>
      </c>
      <c r="J20" s="59">
        <f t="shared" si="13"/>
        <v>28</v>
      </c>
      <c r="K20" s="126">
        <f t="shared" si="13"/>
        <v>4</v>
      </c>
      <c r="L20" s="123">
        <f t="shared" si="4"/>
        <v>0</v>
      </c>
      <c r="M20" s="58">
        <f t="shared" si="4"/>
        <v>0</v>
      </c>
      <c r="N20" s="58">
        <f t="shared" si="4"/>
        <v>-2</v>
      </c>
      <c r="O20" s="58">
        <f t="shared" si="4"/>
        <v>-3</v>
      </c>
      <c r="P20" s="124">
        <f t="shared" si="4"/>
        <v>1</v>
      </c>
    </row>
    <row r="21" spans="1:16" ht="27.75" customHeight="1">
      <c r="A21" s="37" t="s">
        <v>15</v>
      </c>
      <c r="B21" s="125">
        <f aca="true" t="shared" si="14" ref="B21:K21">B53</f>
        <v>1</v>
      </c>
      <c r="C21" s="59">
        <f t="shared" si="14"/>
        <v>3</v>
      </c>
      <c r="D21" s="59">
        <f t="shared" si="14"/>
        <v>95</v>
      </c>
      <c r="E21" s="59">
        <f t="shared" si="14"/>
        <v>44</v>
      </c>
      <c r="F21" s="126">
        <f t="shared" si="14"/>
        <v>9</v>
      </c>
      <c r="G21" s="125">
        <f t="shared" si="14"/>
        <v>1</v>
      </c>
      <c r="H21" s="59">
        <f t="shared" si="14"/>
        <v>3</v>
      </c>
      <c r="I21" s="59">
        <v>94</v>
      </c>
      <c r="J21" s="59">
        <f t="shared" si="14"/>
        <v>33</v>
      </c>
      <c r="K21" s="126">
        <f t="shared" si="14"/>
        <v>14</v>
      </c>
      <c r="L21" s="123">
        <f t="shared" si="4"/>
        <v>0</v>
      </c>
      <c r="M21" s="58">
        <f t="shared" si="4"/>
        <v>0</v>
      </c>
      <c r="N21" s="58">
        <f t="shared" si="4"/>
        <v>-1</v>
      </c>
      <c r="O21" s="58">
        <f t="shared" si="4"/>
        <v>-11</v>
      </c>
      <c r="P21" s="124">
        <f t="shared" si="4"/>
        <v>5</v>
      </c>
    </row>
    <row r="22" spans="1:16" ht="26.25" customHeight="1">
      <c r="A22" s="37" t="s">
        <v>16</v>
      </c>
      <c r="B22" s="125">
        <f aca="true" t="shared" si="15" ref="B22:K22">B58</f>
        <v>1</v>
      </c>
      <c r="C22" s="59">
        <f t="shared" si="15"/>
        <v>3</v>
      </c>
      <c r="D22" s="59">
        <f t="shared" si="15"/>
        <v>70</v>
      </c>
      <c r="E22" s="59">
        <f t="shared" si="15"/>
        <v>59</v>
      </c>
      <c r="F22" s="126">
        <f t="shared" si="15"/>
        <v>11</v>
      </c>
      <c r="G22" s="125">
        <f t="shared" si="15"/>
        <v>1</v>
      </c>
      <c r="H22" s="59">
        <f t="shared" si="15"/>
        <v>4</v>
      </c>
      <c r="I22" s="59">
        <f t="shared" si="15"/>
        <v>75</v>
      </c>
      <c r="J22" s="59">
        <f t="shared" si="15"/>
        <v>68</v>
      </c>
      <c r="K22" s="126">
        <f t="shared" si="15"/>
        <v>16</v>
      </c>
      <c r="L22" s="123">
        <f t="shared" si="4"/>
        <v>0</v>
      </c>
      <c r="M22" s="58">
        <f t="shared" si="4"/>
        <v>1</v>
      </c>
      <c r="N22" s="58">
        <f t="shared" si="4"/>
        <v>5</v>
      </c>
      <c r="O22" s="58">
        <f t="shared" si="4"/>
        <v>9</v>
      </c>
      <c r="P22" s="124">
        <f t="shared" si="4"/>
        <v>5</v>
      </c>
    </row>
    <row r="23" spans="1:16" ht="26.25" customHeight="1">
      <c r="A23" s="37" t="s">
        <v>17</v>
      </c>
      <c r="B23" s="125">
        <f aca="true" t="shared" si="16" ref="B23:F24">B42</f>
        <v>1</v>
      </c>
      <c r="C23" s="59">
        <f t="shared" si="16"/>
        <v>4</v>
      </c>
      <c r="D23" s="59">
        <f t="shared" si="16"/>
        <v>105</v>
      </c>
      <c r="E23" s="59">
        <f t="shared" si="16"/>
        <v>94</v>
      </c>
      <c r="F23" s="126">
        <f t="shared" si="16"/>
        <v>94</v>
      </c>
      <c r="G23" s="125">
        <f aca="true" t="shared" si="17" ref="G23:K24">G42</f>
        <v>1</v>
      </c>
      <c r="H23" s="59">
        <f t="shared" si="17"/>
        <v>4</v>
      </c>
      <c r="I23" s="59">
        <f t="shared" si="17"/>
        <v>78</v>
      </c>
      <c r="J23" s="59">
        <f t="shared" si="17"/>
        <v>75</v>
      </c>
      <c r="K23" s="126">
        <f t="shared" si="17"/>
        <v>75</v>
      </c>
      <c r="L23" s="123">
        <f t="shared" si="4"/>
        <v>0</v>
      </c>
      <c r="M23" s="58">
        <f t="shared" si="4"/>
        <v>0</v>
      </c>
      <c r="N23" s="58">
        <f t="shared" si="4"/>
        <v>-27</v>
      </c>
      <c r="O23" s="58">
        <f t="shared" si="4"/>
        <v>-19</v>
      </c>
      <c r="P23" s="124">
        <f t="shared" si="4"/>
        <v>-19</v>
      </c>
    </row>
    <row r="24" spans="1:16" ht="24.75" customHeight="1">
      <c r="A24" s="37" t="s">
        <v>18</v>
      </c>
      <c r="B24" s="125">
        <f t="shared" si="16"/>
        <v>1</v>
      </c>
      <c r="C24" s="59">
        <f t="shared" si="16"/>
        <v>7</v>
      </c>
      <c r="D24" s="59">
        <f t="shared" si="16"/>
        <v>140</v>
      </c>
      <c r="E24" s="59">
        <f t="shared" si="16"/>
        <v>135</v>
      </c>
      <c r="F24" s="126">
        <f t="shared" si="16"/>
        <v>22</v>
      </c>
      <c r="G24" s="125">
        <f t="shared" si="17"/>
        <v>1</v>
      </c>
      <c r="H24" s="59">
        <f t="shared" si="17"/>
        <v>7</v>
      </c>
      <c r="I24" s="59">
        <f t="shared" si="17"/>
        <v>140</v>
      </c>
      <c r="J24" s="59">
        <f t="shared" si="17"/>
        <v>116</v>
      </c>
      <c r="K24" s="126">
        <f t="shared" si="17"/>
        <v>20</v>
      </c>
      <c r="L24" s="123">
        <f t="shared" si="4"/>
        <v>0</v>
      </c>
      <c r="M24" s="58">
        <f t="shared" si="4"/>
        <v>0</v>
      </c>
      <c r="N24" s="58">
        <f t="shared" si="4"/>
        <v>0</v>
      </c>
      <c r="O24" s="58">
        <f t="shared" si="4"/>
        <v>-19</v>
      </c>
      <c r="P24" s="124">
        <f t="shared" si="4"/>
        <v>-2</v>
      </c>
    </row>
    <row r="25" spans="1:16" ht="22.5" customHeight="1" thickBot="1">
      <c r="A25" s="38" t="s">
        <v>19</v>
      </c>
      <c r="B25" s="145">
        <f aca="true" t="shared" si="18" ref="B25:K25">B51</f>
        <v>1</v>
      </c>
      <c r="C25" s="146">
        <f t="shared" si="18"/>
        <v>1</v>
      </c>
      <c r="D25" s="146">
        <f t="shared" si="18"/>
        <v>17</v>
      </c>
      <c r="E25" s="146">
        <f t="shared" si="18"/>
        <v>10</v>
      </c>
      <c r="F25" s="147">
        <f t="shared" si="18"/>
        <v>1</v>
      </c>
      <c r="G25" s="145">
        <f t="shared" si="18"/>
        <v>1</v>
      </c>
      <c r="H25" s="146">
        <f t="shared" si="18"/>
        <v>1</v>
      </c>
      <c r="I25" s="146">
        <f t="shared" si="18"/>
        <v>17</v>
      </c>
      <c r="J25" s="146">
        <f t="shared" si="18"/>
        <v>7</v>
      </c>
      <c r="K25" s="147">
        <f t="shared" si="18"/>
        <v>1</v>
      </c>
      <c r="L25" s="148">
        <f t="shared" si="4"/>
        <v>0</v>
      </c>
      <c r="M25" s="149">
        <f t="shared" si="4"/>
        <v>0</v>
      </c>
      <c r="N25" s="149">
        <f t="shared" si="4"/>
        <v>0</v>
      </c>
      <c r="O25" s="149">
        <f t="shared" si="4"/>
        <v>-3</v>
      </c>
      <c r="P25" s="150">
        <f t="shared" si="4"/>
        <v>0</v>
      </c>
    </row>
    <row r="26" spans="1:16" ht="22.5" customHeight="1" thickBot="1">
      <c r="A26" s="35" t="s">
        <v>8</v>
      </c>
      <c r="B26" s="153">
        <f aca="true" t="shared" si="19" ref="B26:K26">SUM(B15:B25)</f>
        <v>14</v>
      </c>
      <c r="C26" s="154">
        <f t="shared" si="19"/>
        <v>104</v>
      </c>
      <c r="D26" s="154">
        <f t="shared" si="19"/>
        <v>2318</v>
      </c>
      <c r="E26" s="154">
        <f t="shared" si="19"/>
        <v>2125</v>
      </c>
      <c r="F26" s="155">
        <f t="shared" si="19"/>
        <v>362</v>
      </c>
      <c r="G26" s="153">
        <f t="shared" si="19"/>
        <v>16</v>
      </c>
      <c r="H26" s="154">
        <f t="shared" si="19"/>
        <v>120</v>
      </c>
      <c r="I26" s="154">
        <f t="shared" si="19"/>
        <v>2502</v>
      </c>
      <c r="J26" s="154">
        <f t="shared" si="19"/>
        <v>2239</v>
      </c>
      <c r="K26" s="155">
        <f t="shared" si="19"/>
        <v>372</v>
      </c>
      <c r="L26" s="156">
        <f t="shared" si="4"/>
        <v>2</v>
      </c>
      <c r="M26" s="157">
        <f t="shared" si="4"/>
        <v>16</v>
      </c>
      <c r="N26" s="157">
        <f t="shared" si="4"/>
        <v>184</v>
      </c>
      <c r="O26" s="157">
        <f t="shared" si="4"/>
        <v>114</v>
      </c>
      <c r="P26" s="158">
        <f t="shared" si="4"/>
        <v>10</v>
      </c>
    </row>
    <row r="27" spans="1:16" ht="27.75" customHeight="1" thickBot="1">
      <c r="A27" s="39" t="s">
        <v>20</v>
      </c>
      <c r="B27" s="161">
        <f aca="true" t="shared" si="20" ref="B27:K27">SUM(B28:B43)</f>
        <v>22</v>
      </c>
      <c r="C27" s="162">
        <f t="shared" si="20"/>
        <v>253</v>
      </c>
      <c r="D27" s="162">
        <f t="shared" si="20"/>
        <v>5746</v>
      </c>
      <c r="E27" s="162">
        <f t="shared" si="20"/>
        <v>5396</v>
      </c>
      <c r="F27" s="163">
        <f t="shared" si="20"/>
        <v>853</v>
      </c>
      <c r="G27" s="161">
        <f t="shared" si="20"/>
        <v>24</v>
      </c>
      <c r="H27" s="162">
        <f t="shared" si="20"/>
        <v>265</v>
      </c>
      <c r="I27" s="162">
        <f t="shared" si="20"/>
        <v>5744</v>
      </c>
      <c r="J27" s="162">
        <f t="shared" si="20"/>
        <v>5358</v>
      </c>
      <c r="K27" s="163">
        <f t="shared" si="20"/>
        <v>824</v>
      </c>
      <c r="L27" s="164">
        <f t="shared" si="4"/>
        <v>2</v>
      </c>
      <c r="M27" s="162">
        <f t="shared" si="4"/>
        <v>12</v>
      </c>
      <c r="N27" s="162">
        <f t="shared" si="4"/>
        <v>-2</v>
      </c>
      <c r="O27" s="162">
        <f t="shared" si="4"/>
        <v>-38</v>
      </c>
      <c r="P27" s="163">
        <f t="shared" si="4"/>
        <v>-29</v>
      </c>
    </row>
    <row r="28" spans="1:16" ht="39.75" customHeight="1">
      <c r="A28" s="40" t="s">
        <v>57</v>
      </c>
      <c r="B28" s="152">
        <v>2</v>
      </c>
      <c r="C28" s="159">
        <v>25</v>
      </c>
      <c r="D28" s="159">
        <v>614</v>
      </c>
      <c r="E28" s="159">
        <v>592</v>
      </c>
      <c r="F28" s="160">
        <v>82</v>
      </c>
      <c r="G28" s="152">
        <v>2</v>
      </c>
      <c r="H28" s="159">
        <v>23</v>
      </c>
      <c r="I28" s="159">
        <v>589</v>
      </c>
      <c r="J28" s="159">
        <v>520</v>
      </c>
      <c r="K28" s="160">
        <v>70</v>
      </c>
      <c r="L28" s="152">
        <f t="shared" si="4"/>
        <v>0</v>
      </c>
      <c r="M28" s="115">
        <f t="shared" si="4"/>
        <v>-2</v>
      </c>
      <c r="N28" s="115">
        <f t="shared" si="4"/>
        <v>-25</v>
      </c>
      <c r="O28" s="115">
        <f t="shared" si="4"/>
        <v>-72</v>
      </c>
      <c r="P28" s="151">
        <f t="shared" si="4"/>
        <v>-12</v>
      </c>
    </row>
    <row r="29" spans="1:16" ht="39.75" customHeight="1">
      <c r="A29" s="41" t="s">
        <v>58</v>
      </c>
      <c r="B29" s="104">
        <v>2</v>
      </c>
      <c r="C29" s="26">
        <v>18</v>
      </c>
      <c r="D29" s="26">
        <v>387</v>
      </c>
      <c r="E29" s="26">
        <v>355</v>
      </c>
      <c r="F29" s="114">
        <v>87</v>
      </c>
      <c r="G29" s="104">
        <v>2</v>
      </c>
      <c r="H29" s="26">
        <v>18</v>
      </c>
      <c r="I29" s="26">
        <v>349</v>
      </c>
      <c r="J29" s="26">
        <v>314</v>
      </c>
      <c r="K29" s="114">
        <v>78</v>
      </c>
      <c r="L29" s="104">
        <f t="shared" si="4"/>
        <v>0</v>
      </c>
      <c r="M29" s="68">
        <f t="shared" si="4"/>
        <v>0</v>
      </c>
      <c r="N29" s="68">
        <f t="shared" si="4"/>
        <v>-38</v>
      </c>
      <c r="O29" s="68">
        <f t="shared" si="4"/>
        <v>-41</v>
      </c>
      <c r="P29" s="110">
        <f t="shared" si="4"/>
        <v>-9</v>
      </c>
    </row>
    <row r="30" spans="1:16" ht="39.75" customHeight="1">
      <c r="A30" s="41" t="s">
        <v>59</v>
      </c>
      <c r="B30" s="104">
        <v>1</v>
      </c>
      <c r="C30" s="26">
        <v>16</v>
      </c>
      <c r="D30" s="26">
        <v>385</v>
      </c>
      <c r="E30" s="26">
        <v>314</v>
      </c>
      <c r="F30" s="114">
        <v>71</v>
      </c>
      <c r="G30" s="104">
        <v>1</v>
      </c>
      <c r="H30" s="26">
        <v>17</v>
      </c>
      <c r="I30" s="26">
        <v>373</v>
      </c>
      <c r="J30" s="26">
        <v>364</v>
      </c>
      <c r="K30" s="114">
        <v>61</v>
      </c>
      <c r="L30" s="104">
        <f t="shared" si="4"/>
        <v>0</v>
      </c>
      <c r="M30" s="68">
        <f t="shared" si="4"/>
        <v>1</v>
      </c>
      <c r="N30" s="68">
        <f t="shared" si="4"/>
        <v>-12</v>
      </c>
      <c r="O30" s="68">
        <f t="shared" si="4"/>
        <v>50</v>
      </c>
      <c r="P30" s="110">
        <f t="shared" si="4"/>
        <v>-10</v>
      </c>
    </row>
    <row r="31" spans="1:17" ht="39.75" customHeight="1">
      <c r="A31" s="41" t="s">
        <v>60</v>
      </c>
      <c r="B31" s="104">
        <v>2</v>
      </c>
      <c r="C31" s="26">
        <v>23</v>
      </c>
      <c r="D31" s="26">
        <v>340</v>
      </c>
      <c r="E31" s="26">
        <v>340</v>
      </c>
      <c r="F31" s="114">
        <v>73</v>
      </c>
      <c r="G31" s="104">
        <v>2</v>
      </c>
      <c r="H31" s="26">
        <v>21</v>
      </c>
      <c r="I31" s="26">
        <v>334</v>
      </c>
      <c r="J31" s="26">
        <v>326</v>
      </c>
      <c r="K31" s="114">
        <v>40</v>
      </c>
      <c r="L31" s="104">
        <f t="shared" si="4"/>
        <v>0</v>
      </c>
      <c r="M31" s="68">
        <f t="shared" si="4"/>
        <v>-2</v>
      </c>
      <c r="N31" s="68">
        <f>I31-D31</f>
        <v>-6</v>
      </c>
      <c r="O31" s="68">
        <f t="shared" si="4"/>
        <v>-14</v>
      </c>
      <c r="P31" s="110">
        <f t="shared" si="4"/>
        <v>-33</v>
      </c>
      <c r="Q31" s="14"/>
    </row>
    <row r="32" spans="1:17" ht="69.75" customHeight="1">
      <c r="A32" s="41" t="s">
        <v>61</v>
      </c>
      <c r="B32" s="104">
        <v>2</v>
      </c>
      <c r="C32" s="26">
        <v>18</v>
      </c>
      <c r="D32" s="26">
        <v>409</v>
      </c>
      <c r="E32" s="26">
        <v>409</v>
      </c>
      <c r="F32" s="114">
        <v>45</v>
      </c>
      <c r="G32" s="104">
        <v>2</v>
      </c>
      <c r="H32" s="26">
        <v>18</v>
      </c>
      <c r="I32" s="26">
        <v>393</v>
      </c>
      <c r="J32" s="26">
        <v>343</v>
      </c>
      <c r="K32" s="114">
        <v>46</v>
      </c>
      <c r="L32" s="104">
        <f t="shared" si="4"/>
        <v>0</v>
      </c>
      <c r="M32" s="68">
        <f t="shared" si="4"/>
        <v>0</v>
      </c>
      <c r="N32" s="68">
        <f t="shared" si="4"/>
        <v>-16</v>
      </c>
      <c r="O32" s="68">
        <f t="shared" si="4"/>
        <v>-66</v>
      </c>
      <c r="P32" s="110">
        <f t="shared" si="4"/>
        <v>1</v>
      </c>
      <c r="Q32" s="13"/>
    </row>
    <row r="33" spans="1:16" ht="39.75" customHeight="1">
      <c r="A33" s="41" t="s">
        <v>62</v>
      </c>
      <c r="B33" s="104">
        <v>3</v>
      </c>
      <c r="C33" s="26">
        <v>24</v>
      </c>
      <c r="D33" s="26">
        <v>562</v>
      </c>
      <c r="E33" s="26">
        <v>506</v>
      </c>
      <c r="F33" s="114">
        <v>110</v>
      </c>
      <c r="G33" s="104">
        <v>3</v>
      </c>
      <c r="H33" s="26">
        <v>24</v>
      </c>
      <c r="I33" s="26">
        <v>562</v>
      </c>
      <c r="J33" s="26">
        <v>493</v>
      </c>
      <c r="K33" s="114">
        <v>107</v>
      </c>
      <c r="L33" s="104">
        <f t="shared" si="4"/>
        <v>0</v>
      </c>
      <c r="M33" s="68">
        <f t="shared" si="4"/>
        <v>0</v>
      </c>
      <c r="N33" s="68">
        <f t="shared" si="4"/>
        <v>0</v>
      </c>
      <c r="O33" s="68">
        <f t="shared" si="4"/>
        <v>-13</v>
      </c>
      <c r="P33" s="110">
        <f t="shared" si="4"/>
        <v>-3</v>
      </c>
    </row>
    <row r="34" spans="1:17" ht="39.75" customHeight="1">
      <c r="A34" s="41" t="s">
        <v>63</v>
      </c>
      <c r="B34" s="104">
        <v>1</v>
      </c>
      <c r="C34" s="26">
        <v>15</v>
      </c>
      <c r="D34" s="26">
        <v>461</v>
      </c>
      <c r="E34" s="26">
        <v>369</v>
      </c>
      <c r="F34" s="114">
        <v>20</v>
      </c>
      <c r="G34" s="104">
        <v>1</v>
      </c>
      <c r="H34" s="26">
        <v>15</v>
      </c>
      <c r="I34" s="26">
        <v>406</v>
      </c>
      <c r="J34" s="26">
        <v>355</v>
      </c>
      <c r="K34" s="114">
        <v>44</v>
      </c>
      <c r="L34" s="104">
        <f t="shared" si="4"/>
        <v>0</v>
      </c>
      <c r="M34" s="68">
        <f t="shared" si="4"/>
        <v>0</v>
      </c>
      <c r="N34" s="68">
        <f t="shared" si="4"/>
        <v>-55</v>
      </c>
      <c r="O34" s="68">
        <f t="shared" si="4"/>
        <v>-14</v>
      </c>
      <c r="P34" s="110">
        <f t="shared" si="4"/>
        <v>24</v>
      </c>
      <c r="Q34" s="11"/>
    </row>
    <row r="35" spans="1:16" ht="39.75" customHeight="1">
      <c r="A35" s="140" t="s">
        <v>64</v>
      </c>
      <c r="B35" s="104">
        <v>1</v>
      </c>
      <c r="C35" s="26">
        <v>14</v>
      </c>
      <c r="D35" s="26">
        <v>352</v>
      </c>
      <c r="E35" s="26">
        <v>350</v>
      </c>
      <c r="F35" s="114">
        <v>50</v>
      </c>
      <c r="G35" s="104">
        <v>1</v>
      </c>
      <c r="H35" s="26">
        <v>14</v>
      </c>
      <c r="I35" s="26">
        <v>352</v>
      </c>
      <c r="J35" s="26">
        <v>348</v>
      </c>
      <c r="K35" s="114">
        <v>51</v>
      </c>
      <c r="L35" s="104">
        <f t="shared" si="4"/>
        <v>0</v>
      </c>
      <c r="M35" s="68">
        <f t="shared" si="4"/>
        <v>0</v>
      </c>
      <c r="N35" s="68">
        <f t="shared" si="4"/>
        <v>0</v>
      </c>
      <c r="O35" s="68">
        <f t="shared" si="4"/>
        <v>-2</v>
      </c>
      <c r="P35" s="110">
        <f t="shared" si="4"/>
        <v>1</v>
      </c>
    </row>
    <row r="36" spans="1:16" ht="39.75" customHeight="1">
      <c r="A36" s="41" t="s">
        <v>65</v>
      </c>
      <c r="B36" s="104">
        <v>1</v>
      </c>
      <c r="C36" s="26">
        <v>27</v>
      </c>
      <c r="D36" s="26">
        <v>591</v>
      </c>
      <c r="E36" s="26">
        <v>550</v>
      </c>
      <c r="F36" s="114">
        <v>180</v>
      </c>
      <c r="G36" s="104">
        <v>2</v>
      </c>
      <c r="H36" s="26">
        <v>27</v>
      </c>
      <c r="I36" s="26">
        <v>570</v>
      </c>
      <c r="J36" s="26">
        <v>539</v>
      </c>
      <c r="K36" s="114">
        <v>120</v>
      </c>
      <c r="L36" s="104">
        <f t="shared" si="4"/>
        <v>1</v>
      </c>
      <c r="M36" s="68">
        <f t="shared" si="4"/>
        <v>0</v>
      </c>
      <c r="N36" s="68">
        <f t="shared" si="4"/>
        <v>-21</v>
      </c>
      <c r="O36" s="68">
        <f t="shared" si="4"/>
        <v>-11</v>
      </c>
      <c r="P36" s="110">
        <f t="shared" si="4"/>
        <v>-60</v>
      </c>
    </row>
    <row r="37" spans="1:16" ht="39.75" customHeight="1">
      <c r="A37" s="41" t="s">
        <v>66</v>
      </c>
      <c r="B37" s="104">
        <v>1</v>
      </c>
      <c r="C37" s="26">
        <v>7</v>
      </c>
      <c r="D37" s="26">
        <v>173</v>
      </c>
      <c r="E37" s="26">
        <v>173</v>
      </c>
      <c r="F37" s="114">
        <v>0</v>
      </c>
      <c r="G37" s="104">
        <v>1</v>
      </c>
      <c r="H37" s="26">
        <v>7</v>
      </c>
      <c r="I37" s="26">
        <v>140</v>
      </c>
      <c r="J37" s="26">
        <v>137</v>
      </c>
      <c r="K37" s="114">
        <v>0</v>
      </c>
      <c r="L37" s="104">
        <f t="shared" si="4"/>
        <v>0</v>
      </c>
      <c r="M37" s="68">
        <f t="shared" si="4"/>
        <v>0</v>
      </c>
      <c r="N37" s="68">
        <f t="shared" si="4"/>
        <v>-33</v>
      </c>
      <c r="O37" s="68">
        <f t="shared" si="4"/>
        <v>-36</v>
      </c>
      <c r="P37" s="110">
        <f t="shared" si="4"/>
        <v>0</v>
      </c>
    </row>
    <row r="38" spans="1:16" ht="39.75" customHeight="1">
      <c r="A38" s="41" t="s">
        <v>67</v>
      </c>
      <c r="B38" s="104">
        <v>1</v>
      </c>
      <c r="C38" s="26">
        <v>15</v>
      </c>
      <c r="D38" s="26">
        <v>329</v>
      </c>
      <c r="E38" s="26">
        <v>325</v>
      </c>
      <c r="F38" s="114">
        <v>0</v>
      </c>
      <c r="G38" s="104">
        <v>1</v>
      </c>
      <c r="H38" s="26">
        <v>15</v>
      </c>
      <c r="I38" s="26">
        <v>297</v>
      </c>
      <c r="J38" s="26">
        <v>297</v>
      </c>
      <c r="K38" s="114">
        <v>0</v>
      </c>
      <c r="L38" s="104">
        <f t="shared" si="4"/>
        <v>0</v>
      </c>
      <c r="M38" s="68">
        <f t="shared" si="4"/>
        <v>0</v>
      </c>
      <c r="N38" s="68">
        <f t="shared" si="4"/>
        <v>-32</v>
      </c>
      <c r="O38" s="68">
        <f t="shared" si="4"/>
        <v>-28</v>
      </c>
      <c r="P38" s="110">
        <f t="shared" si="4"/>
        <v>0</v>
      </c>
    </row>
    <row r="39" spans="1:16" ht="39.75" customHeight="1">
      <c r="A39" s="41" t="s">
        <v>68</v>
      </c>
      <c r="B39" s="104">
        <v>1</v>
      </c>
      <c r="C39" s="26">
        <v>16</v>
      </c>
      <c r="D39" s="26">
        <v>383</v>
      </c>
      <c r="E39" s="26">
        <v>368</v>
      </c>
      <c r="F39" s="114">
        <v>19</v>
      </c>
      <c r="G39" s="104">
        <v>1</v>
      </c>
      <c r="H39" s="26">
        <v>16</v>
      </c>
      <c r="I39" s="26">
        <v>351</v>
      </c>
      <c r="J39" s="26">
        <v>343</v>
      </c>
      <c r="K39" s="114">
        <v>19</v>
      </c>
      <c r="L39" s="104">
        <f t="shared" si="4"/>
        <v>0</v>
      </c>
      <c r="M39" s="68">
        <f t="shared" si="4"/>
        <v>0</v>
      </c>
      <c r="N39" s="68">
        <f t="shared" si="4"/>
        <v>-32</v>
      </c>
      <c r="O39" s="68">
        <f t="shared" si="4"/>
        <v>-25</v>
      </c>
      <c r="P39" s="110">
        <f t="shared" si="4"/>
        <v>0</v>
      </c>
    </row>
    <row r="40" spans="1:16" ht="39.75" customHeight="1">
      <c r="A40" s="41" t="s">
        <v>69</v>
      </c>
      <c r="B40" s="104">
        <v>1</v>
      </c>
      <c r="C40" s="26">
        <v>12</v>
      </c>
      <c r="D40" s="26">
        <v>257</v>
      </c>
      <c r="E40" s="26">
        <v>260</v>
      </c>
      <c r="F40" s="114">
        <v>0</v>
      </c>
      <c r="G40" s="104">
        <v>1</v>
      </c>
      <c r="H40" s="26">
        <v>12</v>
      </c>
      <c r="I40" s="26">
        <v>257</v>
      </c>
      <c r="J40" s="26">
        <v>249</v>
      </c>
      <c r="K40" s="114">
        <v>0</v>
      </c>
      <c r="L40" s="104">
        <f t="shared" si="4"/>
        <v>0</v>
      </c>
      <c r="M40" s="68">
        <f t="shared" si="4"/>
        <v>0</v>
      </c>
      <c r="N40" s="68">
        <f t="shared" si="4"/>
        <v>0</v>
      </c>
      <c r="O40" s="68">
        <f t="shared" si="4"/>
        <v>-11</v>
      </c>
      <c r="P40" s="110">
        <f t="shared" si="4"/>
        <v>0</v>
      </c>
    </row>
    <row r="41" spans="1:17" ht="39.75" customHeight="1">
      <c r="A41" s="41" t="s">
        <v>70</v>
      </c>
      <c r="B41" s="104">
        <v>1</v>
      </c>
      <c r="C41" s="26">
        <v>12</v>
      </c>
      <c r="D41" s="26">
        <v>258</v>
      </c>
      <c r="E41" s="26">
        <v>256</v>
      </c>
      <c r="F41" s="114">
        <v>0</v>
      </c>
      <c r="G41" s="104">
        <v>2</v>
      </c>
      <c r="H41" s="26">
        <v>27</v>
      </c>
      <c r="I41" s="26">
        <v>553</v>
      </c>
      <c r="J41" s="26">
        <v>539</v>
      </c>
      <c r="K41" s="114">
        <v>93</v>
      </c>
      <c r="L41" s="104">
        <f t="shared" si="4"/>
        <v>1</v>
      </c>
      <c r="M41" s="68">
        <f t="shared" si="4"/>
        <v>15</v>
      </c>
      <c r="N41" s="68">
        <f t="shared" si="4"/>
        <v>295</v>
      </c>
      <c r="O41" s="68">
        <f t="shared" si="4"/>
        <v>283</v>
      </c>
      <c r="P41" s="110">
        <f t="shared" si="4"/>
        <v>93</v>
      </c>
      <c r="Q41" s="10"/>
    </row>
    <row r="42" spans="1:17" ht="37.5" customHeight="1">
      <c r="A42" s="41" t="s">
        <v>71</v>
      </c>
      <c r="B42" s="104">
        <v>1</v>
      </c>
      <c r="C42" s="26">
        <v>4</v>
      </c>
      <c r="D42" s="26">
        <v>105</v>
      </c>
      <c r="E42" s="26">
        <v>94</v>
      </c>
      <c r="F42" s="114">
        <v>94</v>
      </c>
      <c r="G42" s="104">
        <v>1</v>
      </c>
      <c r="H42" s="26">
        <v>4</v>
      </c>
      <c r="I42" s="26">
        <v>78</v>
      </c>
      <c r="J42" s="26">
        <v>75</v>
      </c>
      <c r="K42" s="114">
        <v>75</v>
      </c>
      <c r="L42" s="104">
        <f t="shared" si="4"/>
        <v>0</v>
      </c>
      <c r="M42" s="68">
        <f t="shared" si="4"/>
        <v>0</v>
      </c>
      <c r="N42" s="68">
        <f t="shared" si="4"/>
        <v>-27</v>
      </c>
      <c r="O42" s="68">
        <f t="shared" si="4"/>
        <v>-19</v>
      </c>
      <c r="P42" s="110">
        <f t="shared" si="4"/>
        <v>-19</v>
      </c>
      <c r="Q42" s="10"/>
    </row>
    <row r="43" spans="1:16" ht="39.75" customHeight="1" thickBot="1">
      <c r="A43" s="42" t="s">
        <v>72</v>
      </c>
      <c r="B43" s="104">
        <v>1</v>
      </c>
      <c r="C43" s="26">
        <v>7</v>
      </c>
      <c r="D43" s="26">
        <v>140</v>
      </c>
      <c r="E43" s="26">
        <v>135</v>
      </c>
      <c r="F43" s="114">
        <v>22</v>
      </c>
      <c r="G43" s="104">
        <v>1</v>
      </c>
      <c r="H43" s="26">
        <v>7</v>
      </c>
      <c r="I43" s="26">
        <v>140</v>
      </c>
      <c r="J43" s="26">
        <v>116</v>
      </c>
      <c r="K43" s="114">
        <v>20</v>
      </c>
      <c r="L43" s="104">
        <f t="shared" si="4"/>
        <v>0</v>
      </c>
      <c r="M43" s="68">
        <f t="shared" si="4"/>
        <v>0</v>
      </c>
      <c r="N43" s="68">
        <f t="shared" si="4"/>
        <v>0</v>
      </c>
      <c r="O43" s="68">
        <f t="shared" si="4"/>
        <v>-19</v>
      </c>
      <c r="P43" s="110">
        <f t="shared" si="4"/>
        <v>-2</v>
      </c>
    </row>
    <row r="44" spans="1:16" ht="20.25" customHeight="1" thickBot="1">
      <c r="A44" s="46" t="s">
        <v>21</v>
      </c>
      <c r="B44" s="127">
        <f aca="true" t="shared" si="21" ref="B44:K44">B45+B46+B47+B48</f>
        <v>7</v>
      </c>
      <c r="C44" s="69">
        <f t="shared" si="21"/>
        <v>78</v>
      </c>
      <c r="D44" s="69">
        <f t="shared" si="21"/>
        <v>1974</v>
      </c>
      <c r="E44" s="69">
        <f t="shared" si="21"/>
        <v>1862</v>
      </c>
      <c r="F44" s="128">
        <f t="shared" si="21"/>
        <v>298</v>
      </c>
      <c r="G44" s="127">
        <f t="shared" si="21"/>
        <v>7</v>
      </c>
      <c r="H44" s="69">
        <f t="shared" si="21"/>
        <v>78</v>
      </c>
      <c r="I44" s="69">
        <f t="shared" si="21"/>
        <v>1865</v>
      </c>
      <c r="J44" s="69">
        <f t="shared" si="21"/>
        <v>1692</v>
      </c>
      <c r="K44" s="128">
        <f t="shared" si="21"/>
        <v>236</v>
      </c>
      <c r="L44" s="127">
        <f t="shared" si="4"/>
        <v>0</v>
      </c>
      <c r="M44" s="69">
        <f t="shared" si="4"/>
        <v>0</v>
      </c>
      <c r="N44" s="117">
        <f t="shared" si="4"/>
        <v>-109</v>
      </c>
      <c r="O44" s="69">
        <f t="shared" si="4"/>
        <v>-170</v>
      </c>
      <c r="P44" s="128">
        <f t="shared" si="4"/>
        <v>-62</v>
      </c>
    </row>
    <row r="45" spans="1:16" ht="54">
      <c r="A45" s="47" t="s">
        <v>73</v>
      </c>
      <c r="B45" s="129">
        <v>1</v>
      </c>
      <c r="C45" s="70">
        <v>14</v>
      </c>
      <c r="D45" s="70">
        <v>380</v>
      </c>
      <c r="E45" s="70">
        <v>380</v>
      </c>
      <c r="F45" s="130">
        <v>46</v>
      </c>
      <c r="G45" s="129">
        <v>1</v>
      </c>
      <c r="H45" s="70">
        <v>14</v>
      </c>
      <c r="I45" s="70">
        <v>380</v>
      </c>
      <c r="J45" s="70">
        <v>348</v>
      </c>
      <c r="K45" s="130">
        <v>22</v>
      </c>
      <c r="L45" s="127">
        <f t="shared" si="4"/>
        <v>0</v>
      </c>
      <c r="M45" s="117">
        <f t="shared" si="4"/>
        <v>0</v>
      </c>
      <c r="N45" s="117">
        <f t="shared" si="4"/>
        <v>0</v>
      </c>
      <c r="O45" s="117">
        <f t="shared" si="4"/>
        <v>-32</v>
      </c>
      <c r="P45" s="137">
        <f t="shared" si="4"/>
        <v>-24</v>
      </c>
    </row>
    <row r="46" spans="1:16" ht="54">
      <c r="A46" s="48" t="s">
        <v>74</v>
      </c>
      <c r="B46" s="127">
        <v>1</v>
      </c>
      <c r="C46" s="69">
        <v>12</v>
      </c>
      <c r="D46" s="69">
        <v>315</v>
      </c>
      <c r="E46" s="69">
        <v>315</v>
      </c>
      <c r="F46" s="128">
        <v>44</v>
      </c>
      <c r="G46" s="127">
        <v>1</v>
      </c>
      <c r="H46" s="69">
        <v>12</v>
      </c>
      <c r="I46" s="69">
        <v>300</v>
      </c>
      <c r="J46" s="69">
        <v>307</v>
      </c>
      <c r="K46" s="128">
        <v>42</v>
      </c>
      <c r="L46" s="127">
        <f t="shared" si="4"/>
        <v>0</v>
      </c>
      <c r="M46" s="117">
        <f t="shared" si="4"/>
        <v>0</v>
      </c>
      <c r="N46" s="117">
        <f t="shared" si="4"/>
        <v>-15</v>
      </c>
      <c r="O46" s="117">
        <f t="shared" si="4"/>
        <v>-8</v>
      </c>
      <c r="P46" s="137">
        <f t="shared" si="4"/>
        <v>-2</v>
      </c>
    </row>
    <row r="47" spans="1:16" ht="54">
      <c r="A47" s="48" t="s">
        <v>75</v>
      </c>
      <c r="B47" s="127">
        <v>2</v>
      </c>
      <c r="C47" s="69">
        <v>24</v>
      </c>
      <c r="D47" s="69">
        <v>605</v>
      </c>
      <c r="E47" s="69">
        <v>514</v>
      </c>
      <c r="F47" s="128">
        <v>88</v>
      </c>
      <c r="G47" s="127">
        <v>2</v>
      </c>
      <c r="H47" s="69">
        <v>24</v>
      </c>
      <c r="I47" s="69">
        <v>571</v>
      </c>
      <c r="J47" s="69">
        <v>478</v>
      </c>
      <c r="K47" s="128">
        <v>73</v>
      </c>
      <c r="L47" s="127">
        <f t="shared" si="4"/>
        <v>0</v>
      </c>
      <c r="M47" s="117">
        <f t="shared" si="4"/>
        <v>0</v>
      </c>
      <c r="N47" s="117">
        <f t="shared" si="4"/>
        <v>-34</v>
      </c>
      <c r="O47" s="117">
        <f t="shared" si="4"/>
        <v>-36</v>
      </c>
      <c r="P47" s="137">
        <f t="shared" si="4"/>
        <v>-15</v>
      </c>
    </row>
    <row r="48" spans="1:16" ht="57.75" customHeight="1" thickBot="1">
      <c r="A48" s="49" t="s">
        <v>76</v>
      </c>
      <c r="B48" s="127">
        <v>3</v>
      </c>
      <c r="C48" s="69">
        <v>28</v>
      </c>
      <c r="D48" s="69">
        <v>674</v>
      </c>
      <c r="E48" s="69">
        <v>653</v>
      </c>
      <c r="F48" s="128">
        <v>120</v>
      </c>
      <c r="G48" s="127">
        <v>3</v>
      </c>
      <c r="H48" s="69">
        <v>28</v>
      </c>
      <c r="I48" s="69">
        <v>614</v>
      </c>
      <c r="J48" s="69">
        <v>559</v>
      </c>
      <c r="K48" s="128">
        <v>99</v>
      </c>
      <c r="L48" s="127">
        <f t="shared" si="4"/>
        <v>0</v>
      </c>
      <c r="M48" s="117">
        <f t="shared" si="4"/>
        <v>0</v>
      </c>
      <c r="N48" s="117">
        <f t="shared" si="4"/>
        <v>-60</v>
      </c>
      <c r="O48" s="117">
        <f t="shared" si="4"/>
        <v>-94</v>
      </c>
      <c r="P48" s="138">
        <f t="shared" si="4"/>
        <v>-21</v>
      </c>
    </row>
    <row r="49" spans="1:16" ht="21" customHeight="1" thickBot="1">
      <c r="A49" s="44" t="s">
        <v>32</v>
      </c>
      <c r="B49" s="131">
        <f>B50+B53</f>
        <v>1</v>
      </c>
      <c r="C49" s="55">
        <f>C51+C52+C53</f>
        <v>8</v>
      </c>
      <c r="D49" s="55">
        <f>D51+D52+D53</f>
        <v>217</v>
      </c>
      <c r="E49" s="55">
        <f>E51+E52+E53</f>
        <v>126</v>
      </c>
      <c r="F49" s="132">
        <f>F51+F52+F53</f>
        <v>28</v>
      </c>
      <c r="G49" s="131">
        <f>G50+G53</f>
        <v>1</v>
      </c>
      <c r="H49" s="55">
        <f>H51+H52+H53</f>
        <v>9</v>
      </c>
      <c r="I49" s="55">
        <f>I51+I52+I53</f>
        <v>216</v>
      </c>
      <c r="J49" s="55">
        <f>J51+J52+J53</f>
        <v>102</v>
      </c>
      <c r="K49" s="132">
        <f>K51+K52+K53</f>
        <v>29</v>
      </c>
      <c r="L49" s="131">
        <f t="shared" si="4"/>
        <v>0</v>
      </c>
      <c r="M49" s="55">
        <f t="shared" si="4"/>
        <v>1</v>
      </c>
      <c r="N49" s="54">
        <f t="shared" si="4"/>
        <v>-1</v>
      </c>
      <c r="O49" s="55">
        <f t="shared" si="4"/>
        <v>-24</v>
      </c>
      <c r="P49" s="132">
        <f t="shared" si="4"/>
        <v>1</v>
      </c>
    </row>
    <row r="50" spans="1:16" ht="45.75" customHeight="1" thickBot="1">
      <c r="A50" s="53" t="s">
        <v>38</v>
      </c>
      <c r="B50" s="131"/>
      <c r="C50" s="54"/>
      <c r="D50" s="54"/>
      <c r="E50" s="54"/>
      <c r="F50" s="133"/>
      <c r="G50" s="131"/>
      <c r="H50" s="54"/>
      <c r="I50" s="54"/>
      <c r="J50" s="54"/>
      <c r="K50" s="133"/>
      <c r="L50" s="131">
        <f>G50-B50</f>
        <v>0</v>
      </c>
      <c r="M50" s="54">
        <f t="shared" si="4"/>
        <v>0</v>
      </c>
      <c r="N50" s="54">
        <f t="shared" si="4"/>
        <v>0</v>
      </c>
      <c r="O50" s="54">
        <f t="shared" si="4"/>
        <v>0</v>
      </c>
      <c r="P50" s="133">
        <f t="shared" si="4"/>
        <v>0</v>
      </c>
    </row>
    <row r="51" spans="1:16" ht="40.5" customHeight="1">
      <c r="A51" s="141" t="s">
        <v>77</v>
      </c>
      <c r="B51" s="74">
        <v>1</v>
      </c>
      <c r="C51" s="75">
        <v>1</v>
      </c>
      <c r="D51" s="75">
        <v>17</v>
      </c>
      <c r="E51" s="75">
        <v>10</v>
      </c>
      <c r="F51" s="76">
        <v>1</v>
      </c>
      <c r="G51" s="74">
        <v>1</v>
      </c>
      <c r="H51" s="75">
        <v>1</v>
      </c>
      <c r="I51" s="75">
        <v>17</v>
      </c>
      <c r="J51" s="75">
        <v>7</v>
      </c>
      <c r="K51" s="76">
        <v>1</v>
      </c>
      <c r="L51" s="131">
        <f>G51-B51</f>
        <v>0</v>
      </c>
      <c r="M51" s="54">
        <f t="shared" si="4"/>
        <v>0</v>
      </c>
      <c r="N51" s="54">
        <f t="shared" si="4"/>
        <v>0</v>
      </c>
      <c r="O51" s="54">
        <f t="shared" si="4"/>
        <v>-3</v>
      </c>
      <c r="P51" s="133">
        <f t="shared" si="4"/>
        <v>0</v>
      </c>
    </row>
    <row r="52" spans="1:16" ht="40.5" customHeight="1">
      <c r="A52" s="141" t="s">
        <v>78</v>
      </c>
      <c r="B52" s="131">
        <v>1</v>
      </c>
      <c r="C52" s="55">
        <v>4</v>
      </c>
      <c r="D52" s="55">
        <v>105</v>
      </c>
      <c r="E52" s="55">
        <v>72</v>
      </c>
      <c r="F52" s="132">
        <v>18</v>
      </c>
      <c r="G52" s="131">
        <v>1</v>
      </c>
      <c r="H52" s="55">
        <v>5</v>
      </c>
      <c r="I52" s="55">
        <v>105</v>
      </c>
      <c r="J52" s="55">
        <v>62</v>
      </c>
      <c r="K52" s="132">
        <v>14</v>
      </c>
      <c r="L52" s="131">
        <f>G52-B52</f>
        <v>0</v>
      </c>
      <c r="M52" s="55">
        <f t="shared" si="4"/>
        <v>1</v>
      </c>
      <c r="N52" s="55">
        <f t="shared" si="4"/>
        <v>0</v>
      </c>
      <c r="O52" s="55">
        <f t="shared" si="4"/>
        <v>-10</v>
      </c>
      <c r="P52" s="132">
        <f t="shared" si="4"/>
        <v>-4</v>
      </c>
    </row>
    <row r="53" spans="1:16" ht="81" customHeight="1" thickBot="1">
      <c r="A53" s="142" t="s">
        <v>79</v>
      </c>
      <c r="B53" s="131">
        <v>1</v>
      </c>
      <c r="C53" s="55">
        <v>3</v>
      </c>
      <c r="D53" s="55">
        <v>95</v>
      </c>
      <c r="E53" s="55">
        <v>44</v>
      </c>
      <c r="F53" s="132">
        <v>9</v>
      </c>
      <c r="G53" s="131">
        <v>1</v>
      </c>
      <c r="H53" s="55">
        <v>3</v>
      </c>
      <c r="I53" s="55">
        <v>94</v>
      </c>
      <c r="J53" s="55">
        <v>33</v>
      </c>
      <c r="K53" s="132">
        <v>14</v>
      </c>
      <c r="L53" s="131">
        <f>G53-B53</f>
        <v>0</v>
      </c>
      <c r="M53" s="54">
        <f t="shared" si="4"/>
        <v>0</v>
      </c>
      <c r="N53" s="54">
        <f>I53-D53</f>
        <v>-1</v>
      </c>
      <c r="O53" s="54">
        <f t="shared" si="4"/>
        <v>-11</v>
      </c>
      <c r="P53" s="133">
        <f t="shared" si="4"/>
        <v>5</v>
      </c>
    </row>
    <row r="54" spans="1:16" ht="39" customHeight="1" thickBot="1">
      <c r="A54" s="143" t="s">
        <v>34</v>
      </c>
      <c r="B54" s="123">
        <f aca="true" t="shared" si="22" ref="B54:K54">B55+B56</f>
        <v>2</v>
      </c>
      <c r="C54" s="58">
        <f t="shared" si="22"/>
        <v>4</v>
      </c>
      <c r="D54" s="58">
        <f t="shared" si="22"/>
        <v>67</v>
      </c>
      <c r="E54" s="58">
        <f t="shared" si="22"/>
        <v>57</v>
      </c>
      <c r="F54" s="124">
        <f t="shared" si="22"/>
        <v>5</v>
      </c>
      <c r="G54" s="123">
        <f t="shared" si="22"/>
        <v>2</v>
      </c>
      <c r="H54" s="58">
        <f t="shared" si="22"/>
        <v>4</v>
      </c>
      <c r="I54" s="58">
        <f t="shared" si="22"/>
        <v>65</v>
      </c>
      <c r="J54" s="58">
        <f t="shared" si="22"/>
        <v>53</v>
      </c>
      <c r="K54" s="124">
        <f t="shared" si="22"/>
        <v>9</v>
      </c>
      <c r="L54" s="123">
        <f t="shared" si="4"/>
        <v>0</v>
      </c>
      <c r="M54" s="58">
        <f t="shared" si="4"/>
        <v>0</v>
      </c>
      <c r="N54" s="59">
        <f t="shared" si="4"/>
        <v>-2</v>
      </c>
      <c r="O54" s="58">
        <f t="shared" si="4"/>
        <v>-4</v>
      </c>
      <c r="P54" s="124">
        <f t="shared" si="4"/>
        <v>4</v>
      </c>
    </row>
    <row r="55" spans="1:16" ht="59.25" customHeight="1" thickBot="1">
      <c r="A55" s="144" t="s">
        <v>80</v>
      </c>
      <c r="B55" s="123">
        <v>1</v>
      </c>
      <c r="C55" s="58">
        <v>2</v>
      </c>
      <c r="D55" s="58">
        <v>35</v>
      </c>
      <c r="E55" s="58">
        <v>26</v>
      </c>
      <c r="F55" s="124">
        <v>2</v>
      </c>
      <c r="G55" s="123">
        <v>1</v>
      </c>
      <c r="H55" s="58">
        <v>2</v>
      </c>
      <c r="I55" s="58">
        <v>35</v>
      </c>
      <c r="J55" s="58">
        <v>25</v>
      </c>
      <c r="K55" s="124">
        <v>5</v>
      </c>
      <c r="L55" s="123">
        <f t="shared" si="4"/>
        <v>0</v>
      </c>
      <c r="M55" s="59">
        <f t="shared" si="4"/>
        <v>0</v>
      </c>
      <c r="N55" s="59">
        <f t="shared" si="4"/>
        <v>0</v>
      </c>
      <c r="O55" s="59">
        <f t="shared" si="4"/>
        <v>-1</v>
      </c>
      <c r="P55" s="126">
        <f t="shared" si="4"/>
        <v>3</v>
      </c>
    </row>
    <row r="56" spans="1:17" ht="54" customHeight="1" thickBot="1">
      <c r="A56" s="50" t="s">
        <v>81</v>
      </c>
      <c r="B56" s="81">
        <v>1</v>
      </c>
      <c r="C56" s="82">
        <v>2</v>
      </c>
      <c r="D56" s="82">
        <v>32</v>
      </c>
      <c r="E56" s="82">
        <v>31</v>
      </c>
      <c r="F56" s="83">
        <v>3</v>
      </c>
      <c r="G56" s="81">
        <v>1</v>
      </c>
      <c r="H56" s="82">
        <v>2</v>
      </c>
      <c r="I56" s="82">
        <v>30</v>
      </c>
      <c r="J56" s="82">
        <v>28</v>
      </c>
      <c r="K56" s="83">
        <v>4</v>
      </c>
      <c r="L56" s="123">
        <f t="shared" si="4"/>
        <v>0</v>
      </c>
      <c r="M56" s="59">
        <f t="shared" si="4"/>
        <v>0</v>
      </c>
      <c r="N56" s="59">
        <f t="shared" si="4"/>
        <v>-2</v>
      </c>
      <c r="O56" s="59">
        <f t="shared" si="4"/>
        <v>-3</v>
      </c>
      <c r="P56" s="126">
        <f t="shared" si="4"/>
        <v>1</v>
      </c>
      <c r="Q56" s="12" t="s">
        <v>43</v>
      </c>
    </row>
    <row r="57" spans="1:16" ht="24.75" customHeight="1" thickBot="1">
      <c r="A57" s="51" t="s">
        <v>28</v>
      </c>
      <c r="B57" s="119">
        <f aca="true" t="shared" si="23" ref="B57:K57">B58+B59</f>
        <v>2</v>
      </c>
      <c r="C57" s="29">
        <f t="shared" si="23"/>
        <v>8</v>
      </c>
      <c r="D57" s="29">
        <f t="shared" si="23"/>
        <v>181</v>
      </c>
      <c r="E57" s="29">
        <f t="shared" si="23"/>
        <v>149</v>
      </c>
      <c r="F57" s="120">
        <f t="shared" si="23"/>
        <v>33</v>
      </c>
      <c r="G57" s="119">
        <f t="shared" si="23"/>
        <v>2</v>
      </c>
      <c r="H57" s="29">
        <f t="shared" si="23"/>
        <v>8</v>
      </c>
      <c r="I57" s="29">
        <f t="shared" si="23"/>
        <v>186</v>
      </c>
      <c r="J57" s="29">
        <f t="shared" si="23"/>
        <v>132</v>
      </c>
      <c r="K57" s="120">
        <f t="shared" si="23"/>
        <v>26</v>
      </c>
      <c r="L57" s="119">
        <f t="shared" si="4"/>
        <v>0</v>
      </c>
      <c r="M57" s="29">
        <f t="shared" si="4"/>
        <v>0</v>
      </c>
      <c r="N57" s="29">
        <f t="shared" si="4"/>
        <v>5</v>
      </c>
      <c r="O57" s="29">
        <f t="shared" si="4"/>
        <v>-17</v>
      </c>
      <c r="P57" s="120">
        <f t="shared" si="4"/>
        <v>-7</v>
      </c>
    </row>
    <row r="58" spans="1:16" ht="63" customHeight="1">
      <c r="A58" s="56" t="s">
        <v>82</v>
      </c>
      <c r="B58" s="93">
        <v>1</v>
      </c>
      <c r="C58" s="65">
        <v>3</v>
      </c>
      <c r="D58" s="65">
        <v>70</v>
      </c>
      <c r="E58" s="65">
        <v>59</v>
      </c>
      <c r="F58" s="94">
        <v>11</v>
      </c>
      <c r="G58" s="119">
        <v>1</v>
      </c>
      <c r="H58" s="29">
        <v>4</v>
      </c>
      <c r="I58" s="29">
        <v>75</v>
      </c>
      <c r="J58" s="29">
        <v>68</v>
      </c>
      <c r="K58" s="120">
        <v>16</v>
      </c>
      <c r="L58" s="119">
        <f t="shared" si="4"/>
        <v>0</v>
      </c>
      <c r="M58" s="118">
        <f t="shared" si="4"/>
        <v>1</v>
      </c>
      <c r="N58" s="118">
        <f t="shared" si="4"/>
        <v>5</v>
      </c>
      <c r="O58" s="118">
        <f t="shared" si="4"/>
        <v>9</v>
      </c>
      <c r="P58" s="139">
        <f t="shared" si="4"/>
        <v>5</v>
      </c>
    </row>
    <row r="59" spans="1:16" ht="60" customHeight="1" thickBot="1">
      <c r="A59" s="52" t="s">
        <v>83</v>
      </c>
      <c r="B59" s="165">
        <v>1</v>
      </c>
      <c r="C59" s="166">
        <v>5</v>
      </c>
      <c r="D59" s="166">
        <v>111</v>
      </c>
      <c r="E59" s="166">
        <v>90</v>
      </c>
      <c r="F59" s="167">
        <v>22</v>
      </c>
      <c r="G59" s="165">
        <v>1</v>
      </c>
      <c r="H59" s="166">
        <v>4</v>
      </c>
      <c r="I59" s="166">
        <v>111</v>
      </c>
      <c r="J59" s="166">
        <v>64</v>
      </c>
      <c r="K59" s="167">
        <v>10</v>
      </c>
      <c r="L59" s="165">
        <f t="shared" si="4"/>
        <v>0</v>
      </c>
      <c r="M59" s="168">
        <f t="shared" si="4"/>
        <v>-1</v>
      </c>
      <c r="N59" s="168">
        <f t="shared" si="4"/>
        <v>0</v>
      </c>
      <c r="O59" s="168">
        <f t="shared" si="4"/>
        <v>-26</v>
      </c>
      <c r="P59" s="169">
        <f t="shared" si="4"/>
        <v>-12</v>
      </c>
    </row>
    <row r="60" spans="1:16" ht="32.25" customHeight="1" thickBot="1">
      <c r="A60" s="170" t="s">
        <v>36</v>
      </c>
      <c r="B60" s="171">
        <f aca="true" t="shared" si="24" ref="B60:K60">B62+B64</f>
        <v>2</v>
      </c>
      <c r="C60" s="172">
        <f t="shared" si="24"/>
        <v>7</v>
      </c>
      <c r="D60" s="172">
        <f t="shared" si="24"/>
        <v>175</v>
      </c>
      <c r="E60" s="172">
        <f t="shared" si="24"/>
        <v>130</v>
      </c>
      <c r="F60" s="173">
        <f t="shared" si="24"/>
        <v>63</v>
      </c>
      <c r="G60" s="171">
        <f t="shared" si="24"/>
        <v>2</v>
      </c>
      <c r="H60" s="172">
        <f t="shared" si="24"/>
        <v>7</v>
      </c>
      <c r="I60" s="172">
        <f t="shared" si="24"/>
        <v>175</v>
      </c>
      <c r="J60" s="172">
        <f t="shared" si="24"/>
        <v>130</v>
      </c>
      <c r="K60" s="173">
        <f t="shared" si="24"/>
        <v>0</v>
      </c>
      <c r="L60" s="174">
        <f t="shared" si="4"/>
        <v>0</v>
      </c>
      <c r="M60" s="175">
        <f t="shared" si="4"/>
        <v>0</v>
      </c>
      <c r="N60" s="175">
        <f t="shared" si="4"/>
        <v>0</v>
      </c>
      <c r="O60" s="175">
        <f t="shared" si="4"/>
        <v>0</v>
      </c>
      <c r="P60" s="176">
        <f t="shared" si="4"/>
        <v>-63</v>
      </c>
    </row>
    <row r="61" spans="1:16" ht="32.25" customHeight="1">
      <c r="A61" s="177" t="s">
        <v>44</v>
      </c>
      <c r="B61" s="178">
        <v>1</v>
      </c>
      <c r="C61" s="179">
        <v>1</v>
      </c>
      <c r="D61" s="179">
        <v>20</v>
      </c>
      <c r="E61" s="179">
        <v>20</v>
      </c>
      <c r="F61" s="180">
        <v>17</v>
      </c>
      <c r="G61" s="178">
        <v>1</v>
      </c>
      <c r="H61" s="179">
        <v>1</v>
      </c>
      <c r="I61" s="179">
        <v>20</v>
      </c>
      <c r="J61" s="179">
        <v>36</v>
      </c>
      <c r="K61" s="180"/>
      <c r="L61" s="181">
        <f>G61-B61</f>
        <v>0</v>
      </c>
      <c r="M61" s="182">
        <f>H61-C61</f>
        <v>0</v>
      </c>
      <c r="N61" s="182">
        <f>I61-D61</f>
        <v>0</v>
      </c>
      <c r="O61" s="182">
        <f>J61-E61</f>
        <v>16</v>
      </c>
      <c r="P61" s="183">
        <f>K61-F61</f>
        <v>-17</v>
      </c>
    </row>
    <row r="62" spans="1:16" ht="32.25" customHeight="1">
      <c r="A62" s="184" t="s">
        <v>3</v>
      </c>
      <c r="B62" s="185">
        <v>1</v>
      </c>
      <c r="C62" s="117">
        <v>1</v>
      </c>
      <c r="D62" s="117">
        <v>20</v>
      </c>
      <c r="E62" s="117">
        <v>17</v>
      </c>
      <c r="F62" s="137">
        <v>17</v>
      </c>
      <c r="G62" s="185">
        <v>1</v>
      </c>
      <c r="H62" s="117">
        <v>1</v>
      </c>
      <c r="I62" s="117">
        <v>20</v>
      </c>
      <c r="J62" s="117">
        <v>36</v>
      </c>
      <c r="K62" s="137"/>
      <c r="L62" s="127">
        <f t="shared" si="4"/>
        <v>0</v>
      </c>
      <c r="M62" s="69">
        <f t="shared" si="4"/>
        <v>0</v>
      </c>
      <c r="N62" s="69">
        <f t="shared" si="4"/>
        <v>0</v>
      </c>
      <c r="O62" s="69">
        <f t="shared" si="4"/>
        <v>19</v>
      </c>
      <c r="P62" s="128">
        <f t="shared" si="4"/>
        <v>-17</v>
      </c>
    </row>
    <row r="63" spans="1:16" ht="32.25" customHeight="1">
      <c r="A63" s="186" t="s">
        <v>33</v>
      </c>
      <c r="B63" s="185">
        <v>1</v>
      </c>
      <c r="C63" s="117">
        <v>6</v>
      </c>
      <c r="D63" s="117">
        <v>155</v>
      </c>
      <c r="E63" s="117">
        <v>113</v>
      </c>
      <c r="F63" s="137">
        <v>46</v>
      </c>
      <c r="G63" s="185">
        <v>1</v>
      </c>
      <c r="H63" s="117">
        <v>6</v>
      </c>
      <c r="I63" s="117">
        <v>155</v>
      </c>
      <c r="J63" s="117">
        <v>94</v>
      </c>
      <c r="K63" s="137"/>
      <c r="L63" s="127">
        <f t="shared" si="4"/>
        <v>0</v>
      </c>
      <c r="M63" s="69">
        <f t="shared" si="4"/>
        <v>0</v>
      </c>
      <c r="N63" s="69">
        <f t="shared" si="4"/>
        <v>0</v>
      </c>
      <c r="O63" s="69">
        <f t="shared" si="4"/>
        <v>-19</v>
      </c>
      <c r="P63" s="128">
        <f t="shared" si="4"/>
        <v>-46</v>
      </c>
    </row>
    <row r="64" spans="1:16" ht="37.5" customHeight="1" thickBot="1">
      <c r="A64" s="187" t="s">
        <v>8</v>
      </c>
      <c r="B64" s="185">
        <v>1</v>
      </c>
      <c r="C64" s="117">
        <v>6</v>
      </c>
      <c r="D64" s="117">
        <v>155</v>
      </c>
      <c r="E64" s="117">
        <v>113</v>
      </c>
      <c r="F64" s="137">
        <v>46</v>
      </c>
      <c r="G64" s="185">
        <v>1</v>
      </c>
      <c r="H64" s="117">
        <v>6</v>
      </c>
      <c r="I64" s="117">
        <v>155</v>
      </c>
      <c r="J64" s="117">
        <v>94</v>
      </c>
      <c r="K64" s="137"/>
      <c r="L64" s="127">
        <f t="shared" si="4"/>
        <v>0</v>
      </c>
      <c r="M64" s="69">
        <f>H64-C64</f>
        <v>0</v>
      </c>
      <c r="N64" s="69">
        <f>I64-D64</f>
        <v>0</v>
      </c>
      <c r="O64" s="69">
        <f>J64-E64</f>
        <v>-19</v>
      </c>
      <c r="P64" s="128">
        <f>K64-F64</f>
        <v>-46</v>
      </c>
    </row>
    <row r="65" spans="1:16" ht="34.5" customHeight="1" thickBot="1">
      <c r="A65" s="21"/>
      <c r="B65" s="134"/>
      <c r="C65" s="135"/>
      <c r="D65" s="135"/>
      <c r="E65" s="135"/>
      <c r="F65" s="136"/>
      <c r="G65" s="134"/>
      <c r="H65" s="135"/>
      <c r="I65" s="135"/>
      <c r="J65" s="135"/>
      <c r="K65" s="136"/>
      <c r="L65" s="134"/>
      <c r="M65" s="135"/>
      <c r="N65" s="135"/>
      <c r="O65" s="135"/>
      <c r="P65" s="136"/>
    </row>
    <row r="66" ht="31.5" customHeight="1"/>
    <row r="67" ht="29.25" customHeight="1"/>
    <row r="68" ht="35.25" customHeight="1"/>
    <row r="69" ht="35.25" customHeight="1"/>
    <row r="70" ht="35.25" customHeight="1"/>
  </sheetData>
  <sheetProtection/>
  <mergeCells count="17">
    <mergeCell ref="A1:P1"/>
    <mergeCell ref="A2:A5"/>
    <mergeCell ref="B2:F3"/>
    <mergeCell ref="G2:K3"/>
    <mergeCell ref="L2:P3"/>
    <mergeCell ref="B4:B5"/>
    <mergeCell ref="C4:C5"/>
    <mergeCell ref="D4:D5"/>
    <mergeCell ref="E4:F4"/>
    <mergeCell ref="N4:N5"/>
    <mergeCell ref="O4:P4"/>
    <mergeCell ref="G4:G5"/>
    <mergeCell ref="H4:H5"/>
    <mergeCell ref="I4:I5"/>
    <mergeCell ref="J4:K4"/>
    <mergeCell ref="L4:L5"/>
    <mergeCell ref="M4:M5"/>
  </mergeCells>
  <printOptions horizontalCentered="1"/>
  <pageMargins left="0.7" right="0.7" top="0.75" bottom="0.75" header="0.3" footer="0.3"/>
  <pageSetup fitToHeight="1" fitToWidth="1" horizontalDpi="600" verticalDpi="600" orientation="portrait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Андрийченко Светлана Ивановна</cp:lastModifiedBy>
  <cp:lastPrinted>2021-09-16T10:23:14Z</cp:lastPrinted>
  <dcterms:created xsi:type="dcterms:W3CDTF">1996-10-08T23:32:33Z</dcterms:created>
  <dcterms:modified xsi:type="dcterms:W3CDTF">2021-10-21T05:26:22Z</dcterms:modified>
  <cp:category/>
  <cp:version/>
  <cp:contentType/>
  <cp:contentStatus/>
</cp:coreProperties>
</file>